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Annual Reporting Instructions\2023\"/>
    </mc:Choice>
  </mc:AlternateContent>
  <xr:revisionPtr revIDLastSave="0" documentId="8_{8505A7C3-ACE4-4C51-8481-4C0521443EA9}" xr6:coauthVersionLast="47" xr6:coauthVersionMax="47" xr10:uidLastSave="{00000000-0000-0000-0000-000000000000}"/>
  <bookViews>
    <workbookView xWindow="28680" yWindow="-120" windowWidth="29040" windowHeight="15840" tabRatio="895" xr2:uid="{00000000-000D-0000-FFFF-FFFF00000000}"/>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'4a.Questionnaire'!$A$1:$H$67</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Page'!$A$1:$K$74</definedName>
  </definedNames>
  <calcPr calcId="191029"/>
  <customWorkbookViews>
    <customWorkbookView name="  - Personal View" guid="{E97D1411-9A8A-4327-B170-757D913D236A}" mergeInterval="0" personalView="1" maximized="1" windowWidth="815" windowHeight="552" tabRatio="83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F36" i="19"/>
  <c r="F27" i="19"/>
  <c r="F33" i="19"/>
  <c r="L14" i="9" l="1"/>
  <c r="K19" i="22" l="1"/>
  <c r="K18" i="22"/>
  <c r="K17" i="22"/>
  <c r="K8" i="22"/>
  <c r="K7" i="22"/>
  <c r="F40" i="2" l="1"/>
  <c r="C21" i="11"/>
  <c r="C10" i="28" l="1"/>
  <c r="E10" i="28"/>
  <c r="G10" i="28"/>
  <c r="I10" i="28"/>
  <c r="K10" i="28"/>
  <c r="E11" i="28"/>
  <c r="G11" i="28"/>
  <c r="I11" i="28"/>
  <c r="K11" i="28"/>
  <c r="G12" i="28"/>
  <c r="I12" i="28"/>
  <c r="K12" i="28"/>
  <c r="I13" i="28"/>
  <c r="K13" i="28"/>
  <c r="K14" i="28"/>
  <c r="M10" i="28"/>
  <c r="E10" i="16" l="1"/>
  <c r="C10" i="16"/>
  <c r="K14" i="29" l="1"/>
  <c r="K13" i="29"/>
  <c r="K12" i="29"/>
  <c r="K11" i="29"/>
  <c r="K10" i="29"/>
  <c r="I13" i="29"/>
  <c r="I12" i="29"/>
  <c r="I11" i="29"/>
  <c r="I10" i="29"/>
  <c r="G12" i="29"/>
  <c r="G11" i="29"/>
  <c r="G10" i="29"/>
  <c r="E11" i="29"/>
  <c r="E10" i="29"/>
  <c r="C10" i="29"/>
  <c r="K14" i="30"/>
  <c r="K13" i="30"/>
  <c r="K12" i="30"/>
  <c r="K11" i="30"/>
  <c r="K10" i="30"/>
  <c r="I13" i="30"/>
  <c r="I12" i="30"/>
  <c r="I11" i="30"/>
  <c r="I10" i="30"/>
  <c r="G12" i="30"/>
  <c r="G11" i="30"/>
  <c r="G10" i="30"/>
  <c r="E11" i="30"/>
  <c r="E10" i="30"/>
  <c r="C10" i="30"/>
  <c r="K14" i="31"/>
  <c r="K13" i="31"/>
  <c r="K12" i="31"/>
  <c r="K11" i="31"/>
  <c r="K10" i="31"/>
  <c r="I13" i="31"/>
  <c r="I12" i="31"/>
  <c r="I11" i="31"/>
  <c r="I10" i="31"/>
  <c r="G12" i="31"/>
  <c r="G11" i="31"/>
  <c r="G10" i="31"/>
  <c r="E11" i="31"/>
  <c r="E10" i="31"/>
  <c r="C10" i="31"/>
  <c r="K14" i="32"/>
  <c r="K13" i="32"/>
  <c r="K12" i="32"/>
  <c r="K11" i="32"/>
  <c r="K10" i="32"/>
  <c r="I13" i="32"/>
  <c r="I12" i="32"/>
  <c r="I11" i="32"/>
  <c r="I10" i="32"/>
  <c r="G12" i="32"/>
  <c r="G11" i="32"/>
  <c r="G10" i="32"/>
  <c r="E11" i="32"/>
  <c r="E10" i="32"/>
  <c r="C10" i="32"/>
  <c r="K14" i="18"/>
  <c r="K13" i="18"/>
  <c r="K12" i="18"/>
  <c r="K11" i="18"/>
  <c r="K10" i="18"/>
  <c r="I13" i="18"/>
  <c r="I12" i="18"/>
  <c r="I11" i="18"/>
  <c r="I10" i="18"/>
  <c r="G12" i="18"/>
  <c r="G11" i="18"/>
  <c r="G10" i="18"/>
  <c r="E11" i="18"/>
  <c r="E10" i="18"/>
  <c r="C10" i="18"/>
  <c r="K14" i="16"/>
  <c r="K13" i="16"/>
  <c r="K12" i="16"/>
  <c r="K11" i="16"/>
  <c r="K10" i="16"/>
  <c r="I13" i="16"/>
  <c r="I12" i="16"/>
  <c r="I11" i="16"/>
  <c r="I10" i="16"/>
  <c r="G12" i="16"/>
  <c r="G11" i="16"/>
  <c r="G10" i="16"/>
  <c r="E11" i="16"/>
  <c r="E11" i="14"/>
  <c r="G12" i="14"/>
  <c r="G11" i="14"/>
  <c r="I13" i="14"/>
  <c r="I12" i="14"/>
  <c r="I11" i="14"/>
  <c r="K14" i="14"/>
  <c r="K13" i="14"/>
  <c r="K12" i="14"/>
  <c r="K11" i="14"/>
  <c r="K10" i="14"/>
  <c r="I10" i="14"/>
  <c r="G10" i="14"/>
  <c r="E10" i="14"/>
  <c r="C10" i="14"/>
  <c r="A7" i="22"/>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6" i="22"/>
  <c r="F15" i="3"/>
  <c r="E6" i="28" l="1"/>
  <c r="C6" i="28"/>
  <c r="A10" i="28" s="1"/>
  <c r="E6" i="29"/>
  <c r="C6" i="29"/>
  <c r="A10" i="29" s="1"/>
  <c r="E6" i="30"/>
  <c r="C6" i="30"/>
  <c r="A10" i="30" s="1"/>
  <c r="E6" i="31"/>
  <c r="C6" i="31"/>
  <c r="A10" i="31" s="1"/>
  <c r="E6" i="32"/>
  <c r="C6" i="32"/>
  <c r="A10" i="32" s="1"/>
  <c r="E6" i="18"/>
  <c r="C6" i="18"/>
  <c r="A10" i="18" s="1"/>
  <c r="E6" i="16"/>
  <c r="C6" i="16"/>
  <c r="A10" i="16" s="1"/>
  <c r="E6" i="14"/>
  <c r="C6" i="14"/>
  <c r="A10" i="14" s="1"/>
  <c r="A10" i="12"/>
  <c r="E6" i="27"/>
  <c r="E17" i="27" s="1"/>
  <c r="E28" i="27" s="1"/>
  <c r="E6" i="26"/>
  <c r="E17" i="26" s="1"/>
  <c r="E28" i="26" s="1"/>
  <c r="E6" i="25"/>
  <c r="E17" i="25" s="1"/>
  <c r="E28" i="25" s="1"/>
  <c r="E6" i="24"/>
  <c r="E17" i="24" s="1"/>
  <c r="E28" i="24" s="1"/>
  <c r="E6" i="23"/>
  <c r="E17" i="23" s="1"/>
  <c r="E28" i="23" s="1"/>
  <c r="E6" i="17"/>
  <c r="E17" i="17" s="1"/>
  <c r="E28" i="17" s="1"/>
  <c r="E6" i="15"/>
  <c r="E17" i="15" s="1"/>
  <c r="E28" i="15" s="1"/>
  <c r="E18" i="11"/>
  <c r="E29" i="11" s="1"/>
  <c r="E6" i="13"/>
  <c r="E17" i="13" s="1"/>
  <c r="E28" i="13" s="1"/>
  <c r="F61" i="2"/>
  <c r="F60" i="2"/>
  <c r="H10" i="3"/>
  <c r="F10" i="3"/>
  <c r="F22" i="19" l="1"/>
  <c r="F12" i="2" s="1"/>
  <c r="F14" i="19"/>
  <c r="I6" i="12"/>
  <c r="K6" i="12" s="1"/>
  <c r="G6" i="12"/>
  <c r="A9" i="13"/>
  <c r="A11" i="11"/>
  <c r="C7" i="11"/>
  <c r="A32" i="26"/>
  <c r="F11" i="2" l="1"/>
  <c r="F16" i="2" s="1"/>
  <c r="K6" i="18"/>
  <c r="K6" i="28"/>
  <c r="K6" i="16"/>
  <c r="K6" i="32"/>
  <c r="K6" i="29"/>
  <c r="K6" i="31"/>
  <c r="K6" i="14"/>
  <c r="I6" i="32"/>
  <c r="I6" i="31"/>
  <c r="I6" i="18"/>
  <c r="I6" i="29"/>
  <c r="I6" i="14"/>
  <c r="I6" i="28"/>
  <c r="I6" i="16"/>
  <c r="G6" i="29"/>
  <c r="G6" i="31"/>
  <c r="G6" i="14"/>
  <c r="G6" i="32"/>
  <c r="G6" i="30"/>
  <c r="G6" i="16"/>
  <c r="G6" i="18"/>
  <c r="G6" i="28"/>
  <c r="C6" i="27"/>
  <c r="C6" i="26"/>
  <c r="C6" i="25"/>
  <c r="C6" i="24"/>
  <c r="C18" i="11"/>
  <c r="C6" i="15"/>
  <c r="C17" i="15" s="1"/>
  <c r="C28" i="15" s="1"/>
  <c r="C6" i="23"/>
  <c r="C6" i="17"/>
  <c r="C6" i="13"/>
  <c r="C17" i="13" s="1"/>
  <c r="A21" i="13"/>
  <c r="A33" i="11"/>
  <c r="A22" i="11"/>
  <c r="H5" i="3"/>
  <c r="F5" i="3"/>
  <c r="H37" i="2"/>
  <c r="F37" i="2"/>
  <c r="E1" i="9"/>
  <c r="C1" i="8"/>
  <c r="F1" i="7"/>
  <c r="F1" i="6"/>
  <c r="E1" i="5"/>
  <c r="E1" i="4"/>
  <c r="A2" i="4"/>
  <c r="E1" i="3"/>
  <c r="E1" i="2"/>
  <c r="E1" i="21"/>
  <c r="C17" i="24" l="1"/>
  <c r="C28" i="24" s="1"/>
  <c r="A9" i="24"/>
  <c r="C17" i="23"/>
  <c r="A9" i="23"/>
  <c r="A9" i="25"/>
  <c r="A20" i="25" s="1"/>
  <c r="A31" i="25" s="1"/>
  <c r="C17" i="25"/>
  <c r="C28" i="25" s="1"/>
  <c r="C17" i="17"/>
  <c r="C28" i="17" s="1"/>
  <c r="A9" i="17"/>
  <c r="A20" i="17" s="1"/>
  <c r="A31" i="17" s="1"/>
  <c r="A9" i="26"/>
  <c r="C17" i="26"/>
  <c r="C28" i="26" s="1"/>
  <c r="A20" i="13"/>
  <c r="C28" i="13"/>
  <c r="A31" i="13" s="1"/>
  <c r="A21" i="11"/>
  <c r="C29" i="11"/>
  <c r="A32" i="11" s="1"/>
  <c r="A9" i="27"/>
  <c r="C17" i="27"/>
  <c r="C28" i="27" s="1"/>
  <c r="M13" i="28"/>
  <c r="N12" i="28"/>
  <c r="M13" i="30"/>
  <c r="M13" i="31"/>
  <c r="M13" i="32"/>
  <c r="M13" i="16"/>
  <c r="P17" i="7"/>
  <c r="A31" i="27" l="1"/>
  <c r="A20" i="27"/>
  <c r="A20" i="23"/>
  <c r="C28" i="23"/>
  <c r="A31" i="23" s="1"/>
  <c r="A20" i="24"/>
  <c r="A31" i="24"/>
  <c r="A31" i="26"/>
  <c r="A20" i="26"/>
  <c r="C10" i="12"/>
  <c r="O14" i="12" l="1"/>
  <c r="O13" i="12"/>
  <c r="O12" i="12"/>
  <c r="O11" i="12"/>
  <c r="O10" i="12"/>
  <c r="A14" i="28" l="1"/>
  <c r="A13" i="28"/>
  <c r="A12" i="28"/>
  <c r="A11" i="28"/>
  <c r="A14" i="29"/>
  <c r="A13" i="29"/>
  <c r="A12" i="29"/>
  <c r="A11" i="29"/>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2" i="27"/>
  <c r="A21" i="27"/>
  <c r="A10" i="27"/>
  <c r="A21" i="26"/>
  <c r="A10" i="26"/>
  <c r="A32" i="25"/>
  <c r="A21" i="25"/>
  <c r="A10" i="25"/>
  <c r="A32" i="24"/>
  <c r="A21" i="24"/>
  <c r="A10" i="24"/>
  <c r="A32" i="23"/>
  <c r="A21" i="23"/>
  <c r="A10" i="23"/>
  <c r="A32" i="17"/>
  <c r="A21" i="17"/>
  <c r="A10" i="17"/>
  <c r="A32" i="13"/>
  <c r="Q14" i="28" l="1"/>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9" i="15" l="1"/>
  <c r="A20" i="15" s="1"/>
  <c r="A31" i="15" s="1"/>
  <c r="K27" i="22"/>
  <c r="K16" i="22"/>
  <c r="K46" i="22"/>
  <c r="K47" i="22"/>
  <c r="K48" i="22"/>
  <c r="K26" i="22"/>
  <c r="N12" i="32"/>
  <c r="N12" i="18"/>
  <c r="N12" i="14"/>
  <c r="K12" i="12"/>
  <c r="G12" i="12"/>
  <c r="K11" i="12"/>
  <c r="G11" i="12"/>
  <c r="K10" i="12"/>
  <c r="G10" i="12"/>
  <c r="K13" i="12"/>
  <c r="I13" i="12"/>
  <c r="I11" i="12"/>
  <c r="I10" i="12"/>
  <c r="K14" i="12"/>
  <c r="I12" i="12"/>
  <c r="E11" i="12"/>
  <c r="E10" i="12"/>
  <c r="M12" i="28"/>
  <c r="N11" i="28"/>
  <c r="M11" i="28"/>
  <c r="N10" i="28"/>
  <c r="N15" i="28" s="1"/>
  <c r="A2" i="2"/>
  <c r="F1" i="28"/>
  <c r="A1" i="28"/>
  <c r="M13" i="29"/>
  <c r="N12" i="29"/>
  <c r="M12" i="29"/>
  <c r="N11" i="29"/>
  <c r="M11" i="29"/>
  <c r="N10" i="29"/>
  <c r="M10" i="29"/>
  <c r="F1" i="29"/>
  <c r="A1" i="29"/>
  <c r="N12" i="30"/>
  <c r="M12" i="30"/>
  <c r="N11" i="30"/>
  <c r="M11" i="30"/>
  <c r="N10" i="30"/>
  <c r="M10" i="30"/>
  <c r="F1" i="30"/>
  <c r="A1" i="30"/>
  <c r="N12" i="31"/>
  <c r="M12" i="31"/>
  <c r="N11" i="31"/>
  <c r="M11" i="31"/>
  <c r="N10" i="31"/>
  <c r="M10" i="31"/>
  <c r="F1" i="31"/>
  <c r="A1" i="31"/>
  <c r="M12" i="32"/>
  <c r="N11" i="32"/>
  <c r="M11" i="32"/>
  <c r="N10" i="32"/>
  <c r="M10" i="32"/>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35" i="22"/>
  <c r="K34" i="22"/>
  <c r="K31" i="22"/>
  <c r="K30" i="22"/>
  <c r="J29" i="7"/>
  <c r="L29" i="7"/>
  <c r="N29" i="7"/>
  <c r="P11" i="7"/>
  <c r="P12" i="7"/>
  <c r="P13" i="7"/>
  <c r="P14" i="7"/>
  <c r="P15" i="7"/>
  <c r="P16" i="7"/>
  <c r="F65" i="2"/>
  <c r="D63" i="8"/>
  <c r="F23" i="2" s="1"/>
  <c r="F1" i="22"/>
  <c r="B1" i="22"/>
  <c r="G29" i="7"/>
  <c r="H56" i="2"/>
  <c r="H65" i="2"/>
  <c r="H16" i="2"/>
  <c r="H32" i="2" s="1"/>
  <c r="A46" i="1"/>
  <c r="I61" i="1" s="1"/>
  <c r="B48" i="1"/>
  <c r="A45" i="1"/>
  <c r="A44" i="1"/>
  <c r="A61" i="1" s="1"/>
  <c r="C1" i="19"/>
  <c r="A1" i="19"/>
  <c r="F1" i="18"/>
  <c r="A1" i="18"/>
  <c r="F1" i="17"/>
  <c r="A1" i="17"/>
  <c r="A1" i="16"/>
  <c r="G1" i="16"/>
  <c r="E1" i="15"/>
  <c r="A1" i="15"/>
  <c r="G1" i="14"/>
  <c r="A1" i="14"/>
  <c r="G1" i="13"/>
  <c r="A1" i="13"/>
  <c r="G1" i="12"/>
  <c r="A1" i="12"/>
  <c r="F1" i="11"/>
  <c r="A1" i="11"/>
  <c r="J12" i="10"/>
  <c r="L31" i="9"/>
  <c r="K29" i="22" s="1"/>
  <c r="E1" i="10"/>
  <c r="A1" i="10"/>
  <c r="A1" i="9"/>
  <c r="H63" i="8"/>
  <c r="K12" i="22" s="1"/>
  <c r="F63" i="8"/>
  <c r="E63" i="8"/>
  <c r="F22" i="2" s="1"/>
  <c r="A1" i="8"/>
  <c r="A1" i="7"/>
  <c r="O29" i="7"/>
  <c r="M29" i="7"/>
  <c r="I29" i="7"/>
  <c r="H12" i="3"/>
  <c r="H20" i="3"/>
  <c r="F12" i="3"/>
  <c r="E61" i="1"/>
  <c r="H19" i="9"/>
  <c r="G19" i="9"/>
  <c r="H31" i="8"/>
  <c r="F31" i="8"/>
  <c r="E31" i="8"/>
  <c r="D31" i="8"/>
  <c r="G37" i="10"/>
  <c r="H37" i="10"/>
  <c r="I37" i="10"/>
  <c r="K37" i="10"/>
  <c r="L37" i="10"/>
  <c r="J35" i="10"/>
  <c r="M35" i="10" s="1"/>
  <c r="N35" i="10" s="1"/>
  <c r="J31" i="10"/>
  <c r="M31" i="10" s="1"/>
  <c r="N31" i="10" s="1"/>
  <c r="J32" i="10"/>
  <c r="M32" i="10" s="1"/>
  <c r="N32" i="10" s="1"/>
  <c r="J33" i="10"/>
  <c r="M33" i="10" s="1"/>
  <c r="N33" i="10" s="1"/>
  <c r="J34" i="10"/>
  <c r="M34" i="10" s="1"/>
  <c r="N34" i="10" s="1"/>
  <c r="J36" i="10"/>
  <c r="M36" i="10" s="1"/>
  <c r="N36" i="10" s="1"/>
  <c r="J30" i="10"/>
  <c r="M30" i="10" s="1"/>
  <c r="N30" i="10" s="1"/>
  <c r="J17" i="10"/>
  <c r="M17" i="10" s="1"/>
  <c r="N17" i="10" s="1"/>
  <c r="J16" i="10"/>
  <c r="M16" i="10" s="1"/>
  <c r="N16" i="10" s="1"/>
  <c r="M13" i="18"/>
  <c r="M12" i="18"/>
  <c r="N11" i="18"/>
  <c r="M11" i="18"/>
  <c r="N10" i="18"/>
  <c r="M10" i="18"/>
  <c r="N12" i="16"/>
  <c r="M12" i="16"/>
  <c r="N11" i="16"/>
  <c r="M11" i="16"/>
  <c r="N10" i="16"/>
  <c r="M10" i="16"/>
  <c r="M12" i="14"/>
  <c r="M13" i="14"/>
  <c r="N11" i="14"/>
  <c r="M11" i="14"/>
  <c r="N10" i="14"/>
  <c r="M10" i="14"/>
  <c r="L12" i="9"/>
  <c r="K28" i="22" s="1"/>
  <c r="K19" i="9"/>
  <c r="K38" i="9"/>
  <c r="M38" i="9"/>
  <c r="M39" i="9"/>
  <c r="M37" i="9"/>
  <c r="M31" i="9"/>
  <c r="M32" i="9"/>
  <c r="M33" i="9"/>
  <c r="M34" i="9"/>
  <c r="M35" i="9"/>
  <c r="M36" i="9"/>
  <c r="M30" i="9"/>
  <c r="Q14" i="12"/>
  <c r="Q10" i="12"/>
  <c r="Q11" i="12"/>
  <c r="Q12" i="12"/>
  <c r="Q13" i="12"/>
  <c r="L32" i="9"/>
  <c r="K33" i="22" s="1"/>
  <c r="L33" i="9"/>
  <c r="K37" i="22" s="1"/>
  <c r="L34" i="9"/>
  <c r="L35" i="9"/>
  <c r="K41" i="22" s="1"/>
  <c r="L36" i="9"/>
  <c r="K43" i="22" s="1"/>
  <c r="L37" i="9"/>
  <c r="K45" i="22" s="1"/>
  <c r="L13" i="9"/>
  <c r="K32" i="22" s="1"/>
  <c r="K36" i="22"/>
  <c r="L15" i="9"/>
  <c r="K38" i="22" s="1"/>
  <c r="L16" i="9"/>
  <c r="K40" i="22" s="1"/>
  <c r="L17" i="9"/>
  <c r="K42" i="22" s="1"/>
  <c r="L18" i="9"/>
  <c r="K44" i="22" s="1"/>
  <c r="J13" i="10"/>
  <c r="M13" i="10" s="1"/>
  <c r="N13" i="10" s="1"/>
  <c r="J14" i="10"/>
  <c r="M14" i="10" s="1"/>
  <c r="N14" i="10" s="1"/>
  <c r="J15" i="10"/>
  <c r="M15" i="10" s="1"/>
  <c r="N15" i="10" s="1"/>
  <c r="J18" i="10"/>
  <c r="M18" i="10" s="1"/>
  <c r="N18" i="10" s="1"/>
  <c r="H19" i="10"/>
  <c r="I19" i="10"/>
  <c r="L19" i="10"/>
  <c r="G19" i="10"/>
  <c r="H38" i="9"/>
  <c r="I38" i="9"/>
  <c r="J38" i="9"/>
  <c r="G38" i="9"/>
  <c r="I19" i="9"/>
  <c r="J19" i="9"/>
  <c r="K19" i="10"/>
  <c r="K11" i="22" l="1"/>
  <c r="K10" i="22"/>
  <c r="F39" i="2"/>
  <c r="F56" i="2"/>
  <c r="M15" i="31"/>
  <c r="M15" i="30"/>
  <c r="A2" i="30"/>
  <c r="A2" i="9"/>
  <c r="K24" i="22"/>
  <c r="H67" i="2"/>
  <c r="K6" i="22" s="1"/>
  <c r="N15" i="31"/>
  <c r="M15" i="14"/>
  <c r="N15" i="32"/>
  <c r="F67" i="2"/>
  <c r="N15" i="14"/>
  <c r="K9" i="22"/>
  <c r="K25" i="22"/>
  <c r="N15" i="30"/>
  <c r="M15" i="29"/>
  <c r="K23" i="22"/>
  <c r="M15" i="16"/>
  <c r="H22" i="3"/>
  <c r="H27" i="3" s="1"/>
  <c r="H31" i="3" s="1"/>
  <c r="H38" i="3" s="1"/>
  <c r="H54" i="3" s="1"/>
  <c r="N15" i="29"/>
  <c r="L38" i="9"/>
  <c r="N15" i="16"/>
  <c r="J37" i="10"/>
  <c r="M37" i="10" s="1"/>
  <c r="F16" i="3" s="1"/>
  <c r="F20" i="3" s="1"/>
  <c r="F22" i="3" s="1"/>
  <c r="F27" i="3" s="1"/>
  <c r="F31" i="3" s="1"/>
  <c r="J19" i="10"/>
  <c r="P29" i="7"/>
  <c r="F8" i="3" s="1"/>
  <c r="M15" i="32"/>
  <c r="M15" i="28"/>
  <c r="L19" i="9"/>
  <c r="M12" i="10"/>
  <c r="K39" i="22"/>
  <c r="M15" i="18"/>
  <c r="N15" i="18"/>
  <c r="F32" i="2"/>
  <c r="A2" i="10"/>
  <c r="A2" i="21"/>
  <c r="A2" i="27"/>
  <c r="A2" i="32"/>
  <c r="A2" i="14"/>
  <c r="A2" i="11"/>
  <c r="A2" i="5"/>
  <c r="A2" i="17"/>
  <c r="A2" i="18"/>
  <c r="A2" i="12"/>
  <c r="A2" i="13"/>
  <c r="A2" i="6"/>
  <c r="B2" i="22"/>
  <c r="A2" i="25"/>
  <c r="A2" i="8"/>
  <c r="A2" i="31"/>
  <c r="A2" i="3"/>
  <c r="A2" i="16"/>
  <c r="A2" i="19"/>
  <c r="A2" i="24"/>
  <c r="A2" i="28"/>
  <c r="A2" i="26"/>
  <c r="A2" i="29"/>
  <c r="A2" i="7"/>
  <c r="A2" i="15"/>
  <c r="A2" i="23"/>
  <c r="M13" i="12"/>
  <c r="N12" i="12"/>
  <c r="M12" i="12"/>
  <c r="N11" i="12"/>
  <c r="M10" i="12"/>
  <c r="N10" i="12"/>
  <c r="M11" i="12"/>
  <c r="M19" i="10" l="1"/>
  <c r="N12" i="10"/>
  <c r="N37" i="10"/>
  <c r="F38" i="3"/>
  <c r="K20" i="22" s="1"/>
  <c r="K5" i="22"/>
  <c r="M15" i="12"/>
  <c r="N15" i="12"/>
  <c r="K14" i="22"/>
  <c r="F37" i="3"/>
  <c r="K21" i="22"/>
  <c r="N19" i="10" l="1"/>
  <c r="K22" i="22"/>
  <c r="F54" i="3"/>
  <c r="K13" i="22" s="1"/>
  <c r="K15" i="22"/>
  <c r="G7" i="11"/>
  <c r="A10" i="13"/>
  <c r="A10" i="15" s="1"/>
  <c r="A21" i="15" s="1"/>
  <c r="A32" i="15" s="1"/>
  <c r="G6" i="13" l="1"/>
  <c r="G17" i="13" s="1"/>
  <c r="G6" i="23"/>
  <c r="G6" i="15"/>
  <c r="G17" i="15" s="1"/>
  <c r="G28" i="15" s="1"/>
  <c r="G6" i="24"/>
  <c r="G6" i="17"/>
  <c r="G18" i="11"/>
  <c r="G6" i="27"/>
  <c r="G6" i="26"/>
  <c r="G6" i="25"/>
  <c r="G28" i="13"/>
  <c r="A33" i="13" s="1"/>
  <c r="A22" i="13"/>
  <c r="A12" i="11"/>
  <c r="A11" i="13" s="1"/>
  <c r="A11" i="15" s="1"/>
  <c r="A22" i="15" s="1"/>
  <c r="A33" i="15" s="1"/>
  <c r="I7" i="11"/>
  <c r="G17" i="27" l="1"/>
  <c r="A11" i="27"/>
  <c r="G17" i="24"/>
  <c r="A11" i="24"/>
  <c r="G29" i="11"/>
  <c r="A34" i="11" s="1"/>
  <c r="A23" i="11"/>
  <c r="G17" i="23"/>
  <c r="A11" i="23"/>
  <c r="G17" i="26"/>
  <c r="A11" i="26"/>
  <c r="I6" i="13"/>
  <c r="I17" i="13" s="1"/>
  <c r="I6" i="30"/>
  <c r="I6" i="27"/>
  <c r="I6" i="26"/>
  <c r="I6" i="25"/>
  <c r="I6" i="24"/>
  <c r="I6" i="23"/>
  <c r="I6" i="17"/>
  <c r="I6" i="15"/>
  <c r="I17" i="15" s="1"/>
  <c r="I28" i="15" s="1"/>
  <c r="I18" i="11"/>
  <c r="G17" i="25"/>
  <c r="A11" i="25"/>
  <c r="G17" i="17"/>
  <c r="A11" i="17"/>
  <c r="I28" i="13"/>
  <c r="A34" i="13" s="1"/>
  <c r="A23" i="13"/>
  <c r="K7" i="11"/>
  <c r="A13" i="11"/>
  <c r="A12" i="13" s="1"/>
  <c r="A12" i="15" s="1"/>
  <c r="A23" i="15" s="1"/>
  <c r="A34" i="15" s="1"/>
  <c r="I29" i="11" l="1"/>
  <c r="A35" i="11" s="1"/>
  <c r="A24" i="11"/>
  <c r="K6" i="30"/>
  <c r="A14" i="30" s="1"/>
  <c r="A13" i="30"/>
  <c r="G28" i="17"/>
  <c r="A33" i="17" s="1"/>
  <c r="A22" i="17"/>
  <c r="I17" i="25"/>
  <c r="A12" i="25"/>
  <c r="G28" i="23"/>
  <c r="A33" i="23" s="1"/>
  <c r="A22" i="23"/>
  <c r="G28" i="24"/>
  <c r="A33" i="24" s="1"/>
  <c r="A22" i="24"/>
  <c r="I17" i="24"/>
  <c r="A12" i="24"/>
  <c r="K6" i="27"/>
  <c r="K6" i="26"/>
  <c r="K6" i="25"/>
  <c r="K6" i="24"/>
  <c r="K6" i="23"/>
  <c r="K6" i="17"/>
  <c r="K6" i="15"/>
  <c r="K17" i="15" s="1"/>
  <c r="K28" i="15" s="1"/>
  <c r="K18" i="11"/>
  <c r="I17" i="17"/>
  <c r="A12" i="17"/>
  <c r="I17" i="26"/>
  <c r="A12" i="26"/>
  <c r="G28" i="25"/>
  <c r="A33" i="25" s="1"/>
  <c r="A22" i="25"/>
  <c r="I17" i="23"/>
  <c r="A12" i="23"/>
  <c r="I17" i="27"/>
  <c r="A12" i="27"/>
  <c r="G28" i="26"/>
  <c r="A33" i="26" s="1"/>
  <c r="A22" i="26"/>
  <c r="G28" i="27"/>
  <c r="A33" i="27" s="1"/>
  <c r="A22" i="27"/>
  <c r="A14" i="11"/>
  <c r="A13" i="13" s="1"/>
  <c r="A13" i="15" s="1"/>
  <c r="A24" i="15" s="1"/>
  <c r="A35" i="15" s="1"/>
  <c r="K6" i="13"/>
  <c r="K17" i="13" s="1"/>
  <c r="I28" i="23" l="1"/>
  <c r="A34" i="23" s="1"/>
  <c r="A23" i="23"/>
  <c r="K17" i="17"/>
  <c r="A13" i="17"/>
  <c r="K17" i="23"/>
  <c r="A13" i="23"/>
  <c r="K17" i="27"/>
  <c r="A13" i="27"/>
  <c r="I28" i="25"/>
  <c r="A34" i="25" s="1"/>
  <c r="A23" i="25"/>
  <c r="K17" i="26"/>
  <c r="A13" i="26"/>
  <c r="I28" i="27"/>
  <c r="A34" i="27" s="1"/>
  <c r="A23" i="27"/>
  <c r="I28" i="17"/>
  <c r="A34" i="17" s="1"/>
  <c r="A23" i="17"/>
  <c r="K29" i="11"/>
  <c r="A36" i="11" s="1"/>
  <c r="A25" i="11"/>
  <c r="K17" i="24"/>
  <c r="A13" i="24"/>
  <c r="I28" i="26"/>
  <c r="A34" i="26" s="1"/>
  <c r="A23" i="26"/>
  <c r="K17" i="25"/>
  <c r="A13" i="25"/>
  <c r="I28" i="24"/>
  <c r="A34" i="24" s="1"/>
  <c r="A23" i="24"/>
  <c r="K28" i="13"/>
  <c r="A35" i="13" s="1"/>
  <c r="A24" i="13"/>
  <c r="K28" i="25" l="1"/>
  <c r="A35" i="25" s="1"/>
  <c r="A24" i="25"/>
  <c r="K28" i="24"/>
  <c r="A35" i="24" s="1"/>
  <c r="A24" i="24"/>
  <c r="K28" i="26"/>
  <c r="A35" i="26" s="1"/>
  <c r="A24" i="26"/>
  <c r="K28" i="27"/>
  <c r="A35" i="27" s="1"/>
  <c r="A24" i="27"/>
  <c r="K28" i="17"/>
  <c r="A35" i="17" s="1"/>
  <c r="A24" i="17"/>
  <c r="K28" i="23"/>
  <c r="A35" i="23" s="1"/>
  <c r="A24" i="23"/>
</calcChain>
</file>

<file path=xl/sharedStrings.xml><?xml version="1.0" encoding="utf-8"?>
<sst xmlns="http://schemas.openxmlformats.org/spreadsheetml/2006/main" count="716" uniqueCount="477">
  <si>
    <t>President</t>
  </si>
  <si>
    <t>Secretary</t>
  </si>
  <si>
    <t>Treasurer</t>
  </si>
  <si>
    <t>Vice President</t>
  </si>
  <si>
    <t>State of</t>
  </si>
  <si>
    <t xml:space="preserve">County of </t>
  </si>
  <si>
    <t>, being duly sworn, each</t>
  </si>
  <si>
    <t>Other Executive Officer</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</si>
  <si>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</si>
  <si>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</si>
  <si>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</si>
  <si>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</si>
  <si>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</si>
  <si>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</si>
  <si>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</si>
  <si>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</si>
  <si>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</si>
  <si>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</si>
  <si>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</si>
  <si>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</si>
  <si>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</si>
  <si>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</si>
  <si>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</si>
  <si>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</si>
  <si>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</si>
  <si>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</si>
  <si>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</si>
  <si>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</si>
  <si>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</si>
  <si>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</si>
  <si>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</si>
  <si>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</si>
  <si>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</si>
  <si>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</si>
  <si>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</si>
  <si>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</si>
  <si>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</si>
  <si>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</si>
  <si>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</si>
  <si>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</si>
  <si>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</si>
  <si>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</si>
  <si>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</si>
  <si>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</si>
  <si>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</si>
  <si>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</si>
  <si>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</si>
  <si>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</si>
  <si>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</si>
  <si>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</si>
  <si>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</si>
  <si>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</si>
  <si>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</si>
  <si>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</si>
  <si>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</si>
  <si>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</si>
  <si>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</si>
  <si>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</si>
  <si>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</si>
  <si>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</si>
  <si>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</si>
  <si>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</si>
  <si>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</si>
  <si>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</si>
  <si>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</si>
  <si>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</si>
  <si>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</si>
  <si>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</si>
  <si>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</si>
  <si>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</si>
  <si>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</si>
  <si>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</si>
  <si>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</si>
  <si>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2. Stocks</t>
  </si>
  <si>
    <t xml:space="preserve">     a)</t>
  </si>
  <si>
    <t xml:space="preserve">     b)</t>
  </si>
  <si>
    <t xml:space="preserve"> 7. Investment Income Due and Accrued</t>
  </si>
  <si>
    <t xml:space="preserve"> 8. Accounts and Premiums Receivable</t>
  </si>
  <si>
    <t xml:space="preserve"> 9. Investments In and Advances to Affiliates</t>
  </si>
  <si>
    <t>15. Prepaid Reinsurance Premiums</t>
  </si>
  <si>
    <t>16. Deposits With Reinsurer</t>
  </si>
  <si>
    <t>17. Letters of Credit</t>
  </si>
  <si>
    <t xml:space="preserve">     a)  Loan to Parent</t>
  </si>
  <si>
    <t xml:space="preserve">     b)  Accrued Interest on Loan to Parent</t>
  </si>
  <si>
    <t xml:space="preserve">     c)</t>
  </si>
  <si>
    <t>COMPANY NAME</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</si>
  <si>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</si>
  <si>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</si>
  <si>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</si>
  <si>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</si>
  <si>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</si>
  <si>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</si>
  <si>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</si>
  <si>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</si>
  <si>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</si>
  <si>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</si>
  <si>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</si>
  <si>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</si>
  <si>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</si>
  <si>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</si>
  <si>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</si>
  <si>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</si>
  <si>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</si>
  <si>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</si>
  <si>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</si>
  <si>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</si>
  <si>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</si>
  <si>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</si>
  <si>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</si>
  <si>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</si>
  <si>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</si>
  <si>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</si>
  <si>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</si>
  <si>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</si>
  <si>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</si>
  <si>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</si>
  <si>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</si>
  <si>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</si>
  <si>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</si>
  <si>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</si>
  <si>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</si>
  <si>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</si>
  <si>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</si>
  <si>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</si>
  <si>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</si>
  <si>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</si>
  <si>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</si>
  <si>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</si>
  <si>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</si>
  <si>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</si>
  <si>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</si>
  <si>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</si>
  <si>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</si>
  <si>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</si>
  <si>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</si>
  <si>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</si>
  <si>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</si>
  <si>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</si>
  <si>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</si>
  <si>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</si>
  <si>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</si>
  <si>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</si>
  <si>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</si>
  <si>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</si>
  <si>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</si>
  <si>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</si>
  <si>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</si>
  <si>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</si>
  <si>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</si>
  <si>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</si>
  <si>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</si>
  <si>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</si>
  <si>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</si>
  <si>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</si>
  <si>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</si>
  <si>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</si>
  <si>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</si>
  <si>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</si>
  <si>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</si>
  <si>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</si>
  <si>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</si>
  <si>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</si>
  <si>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</si>
  <si>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</si>
  <si>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</si>
  <si>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</si>
  <si>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</si>
  <si>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</si>
  <si>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</si>
  <si>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</si>
  <si>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</si>
  <si>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</si>
  <si>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</si>
  <si>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</si>
  <si>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</si>
  <si>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</si>
  <si>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</si>
  <si>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</si>
  <si>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</si>
  <si>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</si>
  <si>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</si>
  <si>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</si>
  <si>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</si>
  <si>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</si>
  <si>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</si>
  <si>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</si>
  <si>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</si>
  <si>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</si>
  <si>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</si>
  <si>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</si>
  <si>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</si>
  <si>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</si>
  <si>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</si>
  <si>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</si>
  <si>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</si>
  <si>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</si>
  <si>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</si>
  <si>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</si>
  <si>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</si>
  <si>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</si>
  <si>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</si>
  <si>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</si>
  <si>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</si>
  <si>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</si>
  <si>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</si>
  <si>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</si>
  <si>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</si>
  <si>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</si>
  <si>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</si>
  <si>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</si>
  <si>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</si>
  <si>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</si>
  <si>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</si>
  <si>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</si>
  <si>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</si>
  <si>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</si>
  <si>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</si>
  <si>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</si>
  <si>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</si>
  <si>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</si>
  <si>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</si>
  <si>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</si>
  <si>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</si>
  <si>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</si>
  <si>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</si>
  <si>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</si>
  <si>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</si>
  <si>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</si>
  <si>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</si>
  <si>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</si>
  <si>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</si>
  <si>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</si>
  <si>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</si>
  <si>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</si>
  <si>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</si>
  <si>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</si>
  <si>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</si>
  <si>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</si>
  <si>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</si>
  <si>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</si>
  <si>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</si>
  <si>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</si>
  <si>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</si>
  <si>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</si>
  <si>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</si>
  <si>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</si>
  <si>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</si>
  <si>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</si>
  <si>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</si>
  <si>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</si>
  <si>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</si>
  <si>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</si>
  <si>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</si>
  <si>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</si>
  <si>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</si>
  <si>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</si>
  <si>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</si>
  <si>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</si>
  <si>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</si>
  <si>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</si>
  <si>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</si>
  <si>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</si>
  <si>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(p. 8, col. 13)</t>
  </si>
  <si>
    <t>(p.7, col.6)</t>
  </si>
  <si>
    <t>(p.3, line 6)</t>
  </si>
  <si>
    <t>(p.7, col.12)</t>
  </si>
  <si>
    <t>(p.3, line 7)</t>
  </si>
  <si>
    <t>TABLE OF CONTENTS</t>
  </si>
  <si>
    <t>p.9a</t>
  </si>
  <si>
    <t>p.9b</t>
  </si>
  <si>
    <t>p.9c</t>
  </si>
  <si>
    <t>p.9d</t>
  </si>
  <si>
    <t>p.10a</t>
  </si>
  <si>
    <t>p.10b</t>
  </si>
  <si>
    <t>p.10d</t>
  </si>
  <si>
    <t>p. 11</t>
  </si>
  <si>
    <t>Cross Check</t>
  </si>
  <si>
    <t>p. 12</t>
  </si>
  <si>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</si>
  <si>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</si>
  <si>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</si>
  <si>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</si>
  <si>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</si>
  <si>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</si>
  <si>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</si>
  <si>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</si>
  <si>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</si>
  <si>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</si>
  <si>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</si>
  <si>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</si>
  <si>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</si>
  <si>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</si>
  <si>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</si>
  <si>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</si>
  <si>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</si>
  <si>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</si>
  <si>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</si>
  <si>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</si>
  <si>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</si>
  <si>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</si>
  <si>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</si>
  <si>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</si>
  <si>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</si>
  <si>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</si>
  <si>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</si>
  <si>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</si>
  <si>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</si>
  <si>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</si>
  <si>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</si>
  <si>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</si>
  <si>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</si>
  <si>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</si>
  <si>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</si>
  <si>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</si>
  <si>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</si>
  <si>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</si>
  <si>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</si>
  <si>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</si>
  <si>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</si>
  <si>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</si>
  <si>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</si>
  <si>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</si>
  <si>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</si>
  <si>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</si>
  <si>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</si>
  <si>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</si>
  <si>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</si>
  <si>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</si>
  <si>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</si>
  <si>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</si>
  <si>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</si>
  <si>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</si>
  <si>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</si>
  <si>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</si>
  <si>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</si>
  <si>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</si>
  <si>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</si>
  <si>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</si>
  <si>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</si>
  <si>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</si>
  <si>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</si>
  <si>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</si>
  <si>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</si>
  <si>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</si>
  <si>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</si>
  <si>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</si>
  <si>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</si>
  <si>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</si>
  <si>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</si>
  <si>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</si>
  <si>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</si>
  <si>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</si>
  <si>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</si>
  <si>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</si>
  <si>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</si>
  <si>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</si>
  <si>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</si>
  <si>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</si>
  <si>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</si>
  <si>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</si>
  <si>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</si>
  <si>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</si>
  <si>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</si>
  <si>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</si>
  <si>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</si>
  <si>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</si>
  <si>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</si>
  <si>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</si>
  <si>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</si>
  <si>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</si>
  <si>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</si>
  <si>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</si>
  <si>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</si>
  <si>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</si>
  <si>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</si>
  <si>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</si>
  <si>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</si>
  <si>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</si>
  <si>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</si>
  <si>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</si>
  <si>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</si>
  <si>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</si>
  <si>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</si>
  <si>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</si>
  <si>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</si>
  <si>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</si>
  <si>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</si>
  <si>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</si>
  <si>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</si>
  <si>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</si>
  <si>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</si>
  <si>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</si>
  <si>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</si>
  <si>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</si>
  <si>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</si>
  <si>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</si>
  <si>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</si>
  <si>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</si>
  <si>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</si>
  <si>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</si>
  <si>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</si>
  <si>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</si>
  <si>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</si>
  <si>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</si>
  <si>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</si>
  <si>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</si>
  <si>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</si>
  <si>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</si>
  <si>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</si>
  <si>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</si>
  <si>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</si>
  <si>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</si>
  <si>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</si>
  <si>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</si>
  <si>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</si>
  <si>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</si>
  <si>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</si>
  <si>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</si>
  <si>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</si>
  <si>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</si>
  <si>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Columbia, in compliance with DCMR 3709.1 and 3709.2?</t>
  </si>
  <si>
    <t xml:space="preserve">What is the name of the approved CPA partner and the address of the independent CPA firm?  </t>
  </si>
  <si>
    <t>What is the approved appointed actuary's name and the address of the actuarial firm?</t>
  </si>
  <si>
    <r>
      <t xml:space="preserve"> 6. Subtotal, Cash and Invested Assets </t>
    </r>
    <r>
      <rPr>
        <i/>
        <sz val="12"/>
        <rFont val="Arial"/>
        <family val="2"/>
      </rPr>
      <t>(lines 1 to 5)</t>
    </r>
  </si>
  <si>
    <r>
      <t xml:space="preserve">19. Total Assets </t>
    </r>
    <r>
      <rPr>
        <i/>
        <sz val="12"/>
        <rFont val="Arial"/>
        <family val="2"/>
      </rPr>
      <t>(lines 6 to 18)</t>
    </r>
  </si>
  <si>
    <r>
      <t xml:space="preserve">34. Total Liabilities </t>
    </r>
    <r>
      <rPr>
        <i/>
        <sz val="12"/>
        <rFont val="Arial"/>
        <family val="2"/>
      </rPr>
      <t>(lines 20 to 33)</t>
    </r>
  </si>
  <si>
    <r>
      <t>36. Surplus</t>
    </r>
    <r>
      <rPr>
        <i/>
        <sz val="12"/>
        <rFont val="Arial"/>
        <family val="2"/>
      </rPr>
      <t xml:space="preserve"> (Accumulated Earnings)</t>
    </r>
  </si>
  <si>
    <r>
      <t xml:space="preserve">37. Total Capital and Surplus </t>
    </r>
    <r>
      <rPr>
        <i/>
        <sz val="12"/>
        <rFont val="Arial"/>
        <family val="2"/>
      </rPr>
      <t xml:space="preserve">(page 3, line 27) </t>
    </r>
  </si>
  <si>
    <r>
      <t xml:space="preserve">38. Total </t>
    </r>
    <r>
      <rPr>
        <i/>
        <sz val="12"/>
        <rFont val="Arial"/>
        <family val="2"/>
      </rPr>
      <t>(lines 34 and 37)</t>
    </r>
  </si>
  <si>
    <t>5a.  What is the name and address of the Company's D.C. attorney?</t>
  </si>
  <si>
    <t xml:space="preserve">  where there is inadequate risk transfer</t>
  </si>
  <si>
    <t xml:space="preserve">*This column is designated for direct and assumed premiums accounted for as deposits </t>
  </si>
  <si>
    <t>Were any of the assets of the company pledged as collateral at any time during the year?</t>
  </si>
  <si>
    <t>12/31/22</t>
  </si>
  <si>
    <t xml:space="preserve">        Total Cash &amp; Cash Equivalents</t>
  </si>
  <si>
    <t>Cash &amp; Cash Equivalents:</t>
  </si>
  <si>
    <t>Short-Term Investments/CDs:</t>
  </si>
  <si>
    <r>
      <t xml:space="preserve">20. Losses  </t>
    </r>
    <r>
      <rPr>
        <sz val="12"/>
        <color rgb="FFFF0000"/>
        <rFont val="Arial"/>
        <family val="2"/>
      </rPr>
      <t>(</t>
    </r>
    <r>
      <rPr>
        <i/>
        <sz val="11"/>
        <color rgb="FFFF0000"/>
        <rFont val="Arial"/>
        <family val="2"/>
      </rPr>
      <t>CY pulls from pg 7</t>
    </r>
    <r>
      <rPr>
        <sz val="12"/>
        <color rgb="FFFF0000"/>
        <rFont val="Arial"/>
        <family val="2"/>
      </rPr>
      <t>)</t>
    </r>
  </si>
  <si>
    <r>
      <t xml:space="preserve"> 4. Short-Term Investments/Certificate of Deposit  </t>
    </r>
    <r>
      <rPr>
        <sz val="12"/>
        <color rgb="FFFF0000"/>
        <rFont val="Arial"/>
        <family val="2"/>
      </rPr>
      <t>(</t>
    </r>
    <r>
      <rPr>
        <i/>
        <sz val="11"/>
        <color rgb="FFFF0000"/>
        <rFont val="Arial"/>
        <family val="2"/>
      </rPr>
      <t>CY pulls from pg 11</t>
    </r>
    <r>
      <rPr>
        <sz val="12"/>
        <color rgb="FFFF0000"/>
        <rFont val="Arial"/>
        <family val="2"/>
      </rPr>
      <t>)</t>
    </r>
  </si>
  <si>
    <r>
      <t xml:space="preserve"> 3. Cash &amp; Cash Equivalents </t>
    </r>
    <r>
      <rPr>
        <sz val="12"/>
        <color rgb="FFFF0000"/>
        <rFont val="Arial"/>
        <family val="2"/>
      </rPr>
      <t>(</t>
    </r>
    <r>
      <rPr>
        <i/>
        <sz val="11"/>
        <color rgb="FFFF0000"/>
        <rFont val="Arial"/>
        <family val="2"/>
      </rPr>
      <t>CY</t>
    </r>
    <r>
      <rPr>
        <sz val="11"/>
        <color rgb="FFFF0000"/>
        <rFont val="Arial"/>
        <family val="2"/>
      </rPr>
      <t xml:space="preserve"> </t>
    </r>
    <r>
      <rPr>
        <i/>
        <sz val="11"/>
        <color rgb="FFFF0000"/>
        <rFont val="Arial"/>
        <family val="2"/>
      </rPr>
      <t>pulls from pg 11</t>
    </r>
    <r>
      <rPr>
        <sz val="12"/>
        <color rgb="FFFF0000"/>
        <rFont val="Arial"/>
        <family val="2"/>
      </rPr>
      <t>)</t>
    </r>
  </si>
  <si>
    <t xml:space="preserve">        Total Short-Term Investments/CDs</t>
  </si>
  <si>
    <r>
      <t xml:space="preserve"> 6. Net Losses Incurred </t>
    </r>
    <r>
      <rPr>
        <i/>
        <sz val="9"/>
        <color rgb="FFFF0000"/>
        <rFont val="Arial"/>
        <family val="2"/>
      </rPr>
      <t>(CY pulls from pg 8)</t>
    </r>
  </si>
  <si>
    <r>
      <t xml:space="preserve"> 7. Net Loss Adjustment Expenses Incurred </t>
    </r>
    <r>
      <rPr>
        <i/>
        <sz val="9"/>
        <color rgb="FFFF0000"/>
        <rFont val="Arial"/>
        <family val="2"/>
      </rPr>
      <t>(CY pulls from pg 8)</t>
    </r>
  </si>
  <si>
    <t>(p.3, line 1 Net Premiums Written) = (p.5,C6 Net Premiums Written)</t>
  </si>
  <si>
    <t>(p.2, line 20 Losses) = (p.7,C1+C3 Direct Loss and IBNR)</t>
  </si>
  <si>
    <t>(p.2, line 21 LAE) = (p.7,C6+C8 Direct LAE &amp; IBNR)</t>
  </si>
  <si>
    <t>(p.3, line 6 Net losses incurred) = (p.8,C7 Net Losses Incurred)</t>
  </si>
  <si>
    <t>(p.3, line 7 Net LAE incurred) = (p. 8,C15 Net LAE incurred)</t>
  </si>
  <si>
    <t>(col. 7 + 9 = p.2, line 21)</t>
  </si>
  <si>
    <t>(col. 2 + 4 + 8 + 10 = p.2, line 12)</t>
  </si>
  <si>
    <t>December 31, 2023</t>
  </si>
  <si>
    <t>12/31/23</t>
  </si>
  <si>
    <t>2019 &amp; PRIOR</t>
  </si>
  <si>
    <t>Total Cash and Invested Assets</t>
  </si>
  <si>
    <t>Should equal Line 6 on Assets Page</t>
  </si>
  <si>
    <t>Total Bonds</t>
  </si>
  <si>
    <t>Bonds:</t>
  </si>
  <si>
    <t>Securities &amp; Other Invested Assets:</t>
  </si>
  <si>
    <t>Total Securities &amp; Other Invested Assets</t>
  </si>
  <si>
    <t>insurer, and that on the last day of the period presented, all of the herein described assets were the</t>
  </si>
  <si>
    <t>absolute property of the said insurer, free and clear from any liens or claims thereon, except as</t>
  </si>
  <si>
    <t>stated, and that this annual statement, together with related exhibits, schedules and explanations</t>
  </si>
  <si>
    <t>for themselves deposes and says under oath that they are the above described officers of the said</t>
  </si>
  <si>
    <t xml:space="preserve">therein contained, annexed or referred to are a full and true statement of all the assets and liabilities </t>
  </si>
  <si>
    <t>deductions therefrom for the year ended on that date, and have been completed in accordance with</t>
  </si>
  <si>
    <t>knowledge and belief, respectively.</t>
  </si>
  <si>
    <t xml:space="preserve">the Risk Finance Bureau 2023 Reporting Instructions, according to the best of their information, </t>
  </si>
  <si>
    <t xml:space="preserve">and of the condition and affairs of the said insurer as of the date presented, and of its income and </t>
  </si>
  <si>
    <t>*Type
(Bond, Stk, CD, Cash Acct.)**</t>
  </si>
  <si>
    <t>** Add lines as necessary within each type of investment.</t>
  </si>
  <si>
    <r>
      <t xml:space="preserve"> 1. Bonds </t>
    </r>
    <r>
      <rPr>
        <i/>
        <sz val="12"/>
        <color rgb="FFFF0000"/>
        <rFont val="Arial"/>
        <family val="2"/>
      </rPr>
      <t xml:space="preserve"> </t>
    </r>
    <r>
      <rPr>
        <i/>
        <sz val="11"/>
        <color rgb="FFFF0000"/>
        <rFont val="Arial"/>
        <family val="2"/>
      </rPr>
      <t>(CY pulls from pg 11)</t>
    </r>
  </si>
  <si>
    <r>
      <t xml:space="preserve">12. Reins. Recoverable on Unpaid Losses &amp; LAE </t>
    </r>
    <r>
      <rPr>
        <i/>
        <sz val="11"/>
        <color rgb="FFFF0000"/>
        <rFont val="Arial"/>
        <family val="2"/>
      </rPr>
      <t>(CY pulls from pg 6)</t>
    </r>
  </si>
  <si>
    <r>
      <t xml:space="preserve">13. Reins. Recoverable on Paid Losses &amp; LAE     </t>
    </r>
    <r>
      <rPr>
        <i/>
        <sz val="11"/>
        <color rgb="FFFF0000"/>
        <rFont val="Arial"/>
        <family val="2"/>
      </rPr>
      <t>(CY pulls from pg 6)</t>
    </r>
  </si>
  <si>
    <r>
      <t xml:space="preserve">21. Loss Adjustment Expenses  </t>
    </r>
    <r>
      <rPr>
        <i/>
        <sz val="11"/>
        <color rgb="FFFF0000"/>
        <rFont val="Arial"/>
        <family val="2"/>
      </rPr>
      <t>(CY pulls from pg 7)</t>
    </r>
  </si>
  <si>
    <r>
      <t xml:space="preserve">     a) Common Stock </t>
    </r>
    <r>
      <rPr>
        <sz val="11"/>
        <color rgb="FFFF0000"/>
        <rFont val="Arial"/>
        <family val="2"/>
      </rPr>
      <t>(</t>
    </r>
    <r>
      <rPr>
        <i/>
        <sz val="11"/>
        <color rgb="FFFF0000"/>
        <rFont val="Arial"/>
        <family val="2"/>
      </rPr>
      <t>CY pulls from Q1.2 on pg 4a</t>
    </r>
    <r>
      <rPr>
        <sz val="11"/>
        <color rgb="FFFF0000"/>
        <rFont val="Arial"/>
        <family val="2"/>
      </rPr>
      <t>)</t>
    </r>
  </si>
  <si>
    <r>
      <t xml:space="preserve">     b) Preferred Stock  </t>
    </r>
    <r>
      <rPr>
        <sz val="11"/>
        <color rgb="FFFF0000"/>
        <rFont val="Arial"/>
        <family val="2"/>
      </rPr>
      <t>(</t>
    </r>
    <r>
      <rPr>
        <i/>
        <sz val="11"/>
        <color rgb="FFFF0000"/>
        <rFont val="Arial"/>
        <family val="2"/>
      </rPr>
      <t>CY pulls from Q1.2 on pg 4a</t>
    </r>
    <r>
      <rPr>
        <sz val="11"/>
        <color rgb="FFFF0000"/>
        <rFont val="Arial"/>
        <family val="2"/>
      </rPr>
      <t>)</t>
    </r>
  </si>
  <si>
    <r>
      <t>Did a quorum of the Board of Directors meet at least once during calendar ye</t>
    </r>
    <r>
      <rPr>
        <sz val="10"/>
        <color theme="1"/>
        <rFont val="Arial"/>
        <family val="2"/>
      </rPr>
      <t>ar 2023</t>
    </r>
    <r>
      <rPr>
        <sz val="10"/>
        <rFont val="Arial"/>
        <family val="2"/>
      </rPr>
      <t xml:space="preserve"> in the District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</si>
</sst>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 numFmtId="168" formatCode="_(* #,##0_);_(* \(#,##0\);_(* &quot;-&quot;??_);_(@_)"/>
  </numFmts>
  <fonts count="38"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
      <b/>
      <sz val="12"/>
      <name val="Arial"/>
      <family val="2"/>
    </font>
    <font>
      <sz val="12"/>
      <name val="Arial"/>
      <family val="2"/>
    </font>
    <font>
      <i/>
      <sz val="12"/>
      <name val="Arial"/>
      <family val="2"/>
    </font>
    <font>
      <i/>
      <sz val="11"/>
      <color rgb="FFFF0000"/>
      <name val="Arial"/>
      <family val="2"/>
    </font>
    <font>
      <sz val="11"/>
      <color rgb="FFFF0000"/>
      <name val="Arial"/>
      <family val="2"/>
    </font>
    <font>
      <i/>
      <sz val="12"/>
      <color rgb="FFFF0000"/>
      <name val="Arial"/>
      <family val="2"/>
    </font>
    <font>
      <sz val="12"/>
      <color rgb="FFFF0000"/>
      <name val="Arial"/>
      <family val="2"/>
    </font>
    <font>
      <i/>
      <sz val="9"/>
      <color rgb="FFFF0000"/>
      <name val="Arial"/>
      <family val="2"/>
    </font>
    <font>
      <sz val="10"/>
      <name val="Arial"/>
      <family val="2"/>
    </font>
    <font>
      <b/>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86">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1">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xf numFmtId="43" fontId="36" fillId="0" borderId="0" applyFont="0" applyFill="0" applyBorder="0" applyAlignment="0" applyProtection="0"/>
  </cellStyleXfs>
  <cellXfs count="669">
    <xf numFmtId="0" fontId="0" fillId="0" borderId="0" xfId="0"/>
    <xf numFmtId="0" fontId="0" fillId="0" borderId="0" xfId="0" applyAlignment="1">
      <alignment horizontal="center" wrapText="1"/>
    </xf>
    <xf numFmtId="0" fontId="0" fillId="0" borderId="1" xfId="0" applyBorder="1"/>
    <xf numFmtId="0" fontId="0" fillId="0" borderId="0" xfId="0" applyAlignment="1">
      <alignment horizontal="center"/>
    </xf>
    <xf numFmtId="0" fontId="0" fillId="0" borderId="0" xfId="0" applyAlignment="1">
      <alignment horizontal="right"/>
    </xf>
    <xf numFmtId="0" fontId="4" fillId="0" borderId="0" xfId="0" applyFont="1"/>
    <xf numFmtId="41" fontId="0" fillId="0" borderId="0" xfId="0" applyNumberFormat="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Alignment="1">
      <alignment horizontal="left"/>
    </xf>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1" fillId="0" borderId="0" xfId="0" applyNumberFormat="1" applyFont="1"/>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1" xfId="0" applyNumberFormat="1" applyBorder="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164" fontId="0" fillId="0" borderId="0" xfId="0" applyNumberFormat="1" applyAlignment="1">
      <alignment horizontal="left"/>
    </xf>
    <xf numFmtId="0" fontId="12" fillId="0" borderId="0" xfId="0" applyFont="1" applyAlignment="1">
      <alignment horizontal="center" vertical="top"/>
    </xf>
    <xf numFmtId="49" fontId="4" fillId="0" borderId="0" xfId="0" applyNumberFormat="1" applyFont="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Alignment="1">
      <alignment horizontal="center"/>
    </xf>
    <xf numFmtId="0" fontId="0" fillId="2" borderId="0" xfId="0" applyFill="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xf numFmtId="41" fontId="0" fillId="0" borderId="55" xfId="0" applyNumberFormat="1" applyBorder="1"/>
    <xf numFmtId="0" fontId="15" fillId="0" borderId="0" xfId="0" applyFont="1"/>
    <xf numFmtId="3" fontId="2" fillId="0" borderId="57" xfId="0" applyNumberFormat="1" applyFont="1" applyBorder="1" applyAlignment="1">
      <alignment horizontal="center"/>
    </xf>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5" fillId="2" borderId="68" xfId="0" applyFont="1" applyFill="1" applyBorder="1" applyAlignment="1">
      <alignment horizontal="center"/>
    </xf>
    <xf numFmtId="0" fontId="0" fillId="0" borderId="69" xfId="0" applyBorder="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xf numFmtId="41" fontId="1" fillId="3" borderId="75" xfId="0" applyNumberFormat="1" applyFont="1" applyFill="1" applyBorder="1"/>
    <xf numFmtId="41" fontId="1" fillId="3" borderId="76" xfId="0" applyNumberFormat="1" applyFont="1" applyFill="1" applyBorder="1"/>
    <xf numFmtId="41" fontId="0" fillId="0" borderId="147" xfId="0" applyNumberFormat="1" applyBorder="1"/>
    <xf numFmtId="42" fontId="0" fillId="0" borderId="0" xfId="0" applyNumberFormat="1"/>
    <xf numFmtId="0" fontId="20" fillId="0" borderId="0" xfId="0" applyFont="1"/>
    <xf numFmtId="0" fontId="19" fillId="0" borderId="0" xfId="0" applyFont="1"/>
    <xf numFmtId="0" fontId="0" fillId="0" borderId="181" xfId="0" applyBorder="1"/>
    <xf numFmtId="0" fontId="0" fillId="0" borderId="79" xfId="0" applyBorder="1"/>
    <xf numFmtId="0" fontId="27" fillId="0" borderId="9" xfId="0" applyFont="1" applyBorder="1"/>
    <xf numFmtId="0" fontId="27" fillId="0" borderId="12" xfId="0" applyFont="1" applyBorder="1"/>
    <xf numFmtId="0" fontId="1" fillId="0" borderId="0" xfId="0" applyFont="1"/>
    <xf numFmtId="0" fontId="0" fillId="0" borderId="0" xfId="0" applyAlignment="1">
      <alignment wrapText="1"/>
    </xf>
    <xf numFmtId="41" fontId="0" fillId="6" borderId="12" xfId="0" applyNumberFormat="1" applyFill="1" applyBorder="1" applyAlignment="1">
      <alignment horizontal="right"/>
    </xf>
    <xf numFmtId="0" fontId="0" fillId="6" borderId="12" xfId="0" applyFill="1" applyBorder="1" applyAlignment="1">
      <alignment horizontal="right"/>
    </xf>
    <xf numFmtId="0" fontId="0" fillId="6" borderId="15" xfId="0" applyFill="1" applyBorder="1" applyAlignment="1">
      <alignment horizontal="right"/>
    </xf>
    <xf numFmtId="0" fontId="2" fillId="0" borderId="77" xfId="0" applyFont="1" applyBorder="1" applyAlignment="1">
      <alignment horizontal="left"/>
    </xf>
    <xf numFmtId="0" fontId="29" fillId="0" borderId="0" xfId="0" applyFont="1"/>
    <xf numFmtId="0" fontId="28" fillId="0" borderId="0" xfId="0" applyFont="1" applyAlignment="1">
      <alignment horizontal="right"/>
    </xf>
    <xf numFmtId="0" fontId="28" fillId="0" borderId="0" xfId="0" applyFont="1"/>
    <xf numFmtId="41" fontId="1" fillId="0" borderId="12" xfId="0" applyNumberFormat="1" applyFont="1" applyBorder="1"/>
    <xf numFmtId="41" fontId="1" fillId="0" borderId="11" xfId="0" applyNumberFormat="1" applyFont="1" applyBorder="1"/>
    <xf numFmtId="41" fontId="1" fillId="0" borderId="34" xfId="0" applyNumberFormat="1" applyFont="1" applyBorder="1"/>
    <xf numFmtId="41" fontId="1" fillId="0" borderId="55" xfId="0" applyNumberFormat="1" applyFont="1" applyBorder="1"/>
    <xf numFmtId="41" fontId="1" fillId="0" borderId="9" xfId="0" applyNumberFormat="1" applyFont="1" applyBorder="1"/>
    <xf numFmtId="0" fontId="1" fillId="0" borderId="12" xfId="0" applyFont="1" applyBorder="1"/>
    <xf numFmtId="0" fontId="9" fillId="0" borderId="12" xfId="0" applyFont="1" applyBorder="1"/>
    <xf numFmtId="41" fontId="1" fillId="0" borderId="10" xfId="0" applyNumberFormat="1" applyFont="1" applyBorder="1" applyAlignment="1">
      <alignment horizontal="right"/>
    </xf>
    <xf numFmtId="41" fontId="1" fillId="0" borderId="13" xfId="0" applyNumberFormat="1" applyFont="1" applyBorder="1" applyAlignment="1">
      <alignment horizontal="right"/>
    </xf>
    <xf numFmtId="42" fontId="0" fillId="6" borderId="12" xfId="0" applyNumberFormat="1" applyFill="1" applyBorder="1"/>
    <xf numFmtId="0" fontId="37" fillId="0" borderId="12" xfId="0" applyFont="1" applyBorder="1"/>
    <xf numFmtId="0" fontId="9" fillId="0" borderId="12" xfId="0" applyFont="1" applyBorder="1" applyAlignment="1">
      <alignment horizontal="right"/>
    </xf>
    <xf numFmtId="0" fontId="0" fillId="0" borderId="0" xfId="0"/>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7" xfId="0" applyFont="1" applyBorder="1" applyAlignment="1">
      <alignment horizontal="center" vertical="top"/>
    </xf>
    <xf numFmtId="0" fontId="0" fillId="0" borderId="77" xfId="0" applyBorder="1" applyAlignment="1">
      <alignment horizontal="center" vertical="top"/>
    </xf>
    <xf numFmtId="0" fontId="2" fillId="0" borderId="57" xfId="0" applyFont="1" applyBorder="1" applyAlignment="1">
      <alignment horizontal="left"/>
    </xf>
    <xf numFmtId="0" fontId="4" fillId="0" borderId="57" xfId="0" applyFont="1" applyBorder="1"/>
    <xf numFmtId="0" fontId="2" fillId="0" borderId="77" xfId="0" applyFont="1" applyBorder="1" applyAlignment="1">
      <alignment horizontal="left"/>
    </xf>
    <xf numFmtId="0" fontId="0" fillId="0" borderId="77" xfId="0" applyBorder="1"/>
    <xf numFmtId="0" fontId="0" fillId="2" borderId="0" xfId="0" applyFill="1" applyAlignment="1">
      <alignment horizontal="center"/>
    </xf>
    <xf numFmtId="0" fontId="12" fillId="2" borderId="0" xfId="0" applyFont="1" applyFill="1" applyAlignment="1">
      <alignment horizontal="center" vertical="top"/>
    </xf>
    <xf numFmtId="0" fontId="11" fillId="2" borderId="79" xfId="0" applyFont="1" applyFill="1" applyBorder="1" applyAlignment="1">
      <alignment horizontal="center"/>
    </xf>
    <xf numFmtId="0" fontId="0" fillId="0" borderId="0" xfId="0" applyAlignment="1">
      <alignment horizontal="left"/>
    </xf>
    <xf numFmtId="0" fontId="0" fillId="0" borderId="57" xfId="0" applyBorder="1"/>
    <xf numFmtId="164" fontId="0" fillId="0" borderId="57" xfId="0" applyNumberFormat="1" applyBorder="1" applyAlignment="1">
      <alignment horizontal="left"/>
    </xf>
    <xf numFmtId="164" fontId="0" fillId="0" borderId="57" xfId="0" applyNumberFormat="1" applyBorder="1"/>
    <xf numFmtId="0" fontId="0" fillId="0" borderId="78" xfId="0" applyBorder="1"/>
    <xf numFmtId="0" fontId="5"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15" fontId="2" fillId="2" borderId="0" xfId="0" quotePrefix="1" applyNumberFormat="1" applyFont="1" applyFill="1" applyAlignment="1">
      <alignment horizontal="center"/>
    </xf>
    <xf numFmtId="0" fontId="0" fillId="2" borderId="0" xfId="0" applyFill="1"/>
    <xf numFmtId="0" fontId="2" fillId="0" borderId="0" xfId="0" applyFont="1" applyAlignment="1">
      <alignment horizontal="center" vertical="center"/>
    </xf>
    <xf numFmtId="43" fontId="0" fillId="0" borderId="0" xfId="0" applyNumberFormat="1" applyAlignment="1">
      <alignment horizontal="center"/>
    </xf>
    <xf numFmtId="43" fontId="0" fillId="0" borderId="57" xfId="0" applyNumberFormat="1" applyBorder="1"/>
    <xf numFmtId="43" fontId="2" fillId="0" borderId="57" xfId="0" applyNumberFormat="1" applyFont="1" applyBorder="1" applyAlignment="1">
      <alignment horizontal="center"/>
    </xf>
    <xf numFmtId="0" fontId="16" fillId="0" borderId="0" xfId="0" applyFont="1"/>
    <xf numFmtId="0" fontId="16" fillId="0" borderId="0" xfId="0" applyFont="1" applyAlignment="1">
      <alignment wrapText="1"/>
    </xf>
    <xf numFmtId="43" fontId="0" fillId="0" borderId="77" xfId="0" applyNumberFormat="1" applyBorder="1" applyAlignment="1">
      <alignment horizontal="center"/>
    </xf>
    <xf numFmtId="43" fontId="28" fillId="0" borderId="0" xfId="0" applyNumberFormat="1" applyFont="1" applyAlignment="1">
      <alignment horizontal="left" vertical="top"/>
    </xf>
    <xf numFmtId="15" fontId="28" fillId="0" borderId="0" xfId="0" applyNumberFormat="1" applyFont="1" applyAlignment="1">
      <alignment horizontal="left" vertical="top"/>
    </xf>
    <xf numFmtId="0" fontId="29" fillId="0" borderId="0" xfId="0" applyFont="1" applyAlignment="1">
      <alignment horizontal="left" vertical="top"/>
    </xf>
    <xf numFmtId="43" fontId="28" fillId="0" borderId="0" xfId="0" applyNumberFormat="1" applyFont="1" applyAlignment="1">
      <alignment horizontal="center"/>
    </xf>
    <xf numFmtId="0" fontId="29" fillId="0" borderId="0" xfId="0" applyFont="1" applyAlignment="1">
      <alignment horizontal="center"/>
    </xf>
    <xf numFmtId="0" fontId="28" fillId="2" borderId="80" xfId="0" applyFont="1" applyFill="1" applyBorder="1" applyAlignment="1">
      <alignment horizontal="center" vertical="center"/>
    </xf>
    <xf numFmtId="0" fontId="29" fillId="2" borderId="77" xfId="0" applyFont="1" applyFill="1" applyBorder="1" applyAlignment="1">
      <alignment horizontal="center" vertical="center"/>
    </xf>
    <xf numFmtId="0" fontId="29" fillId="0" borderId="77" xfId="0" applyFont="1" applyBorder="1"/>
    <xf numFmtId="0" fontId="29" fillId="0" borderId="81" xfId="0" applyFont="1" applyBorder="1"/>
    <xf numFmtId="0" fontId="29" fillId="2" borderId="82" xfId="0" applyFont="1" applyFill="1" applyBorder="1" applyAlignment="1">
      <alignment horizontal="center" vertical="center"/>
    </xf>
    <xf numFmtId="0" fontId="29" fillId="2" borderId="57" xfId="0" applyFont="1" applyFill="1" applyBorder="1" applyAlignment="1">
      <alignment horizontal="center" vertical="center"/>
    </xf>
    <xf numFmtId="0" fontId="29" fillId="0" borderId="57" xfId="0" applyFont="1" applyBorder="1"/>
    <xf numFmtId="0" fontId="29" fillId="0" borderId="83" xfId="0" applyFont="1" applyBorder="1"/>
    <xf numFmtId="41" fontId="29" fillId="0" borderId="84" xfId="0" applyNumberFormat="1" applyFont="1" applyBorder="1" applyAlignment="1">
      <alignment horizontal="center"/>
    </xf>
    <xf numFmtId="41" fontId="29" fillId="0" borderId="85" xfId="0" applyNumberFormat="1" applyFont="1" applyBorder="1" applyAlignment="1">
      <alignment horizontal="center"/>
    </xf>
    <xf numFmtId="41" fontId="29" fillId="0" borderId="84" xfId="0" applyNumberFormat="1" applyFont="1" applyBorder="1" applyAlignment="1">
      <alignment horizontal="right"/>
    </xf>
    <xf numFmtId="41" fontId="29" fillId="0" borderId="85" xfId="0" applyNumberFormat="1" applyFont="1" applyBorder="1" applyAlignment="1">
      <alignment horizontal="right"/>
    </xf>
    <xf numFmtId="0" fontId="29" fillId="0" borderId="86" xfId="0" applyFont="1" applyBorder="1"/>
    <xf numFmtId="0" fontId="29" fillId="0" borderId="87" xfId="0" applyFont="1" applyBorder="1"/>
    <xf numFmtId="0" fontId="29" fillId="0" borderId="58" xfId="0" applyFont="1" applyBorder="1"/>
    <xf numFmtId="43" fontId="28" fillId="0" borderId="57" xfId="0" applyNumberFormat="1" applyFont="1" applyBorder="1" applyAlignment="1">
      <alignment horizontal="center"/>
    </xf>
    <xf numFmtId="0" fontId="29" fillId="0" borderId="57" xfId="0" applyFont="1" applyBorder="1" applyAlignment="1">
      <alignment horizontal="center"/>
    </xf>
    <xf numFmtId="41" fontId="29" fillId="0" borderId="88" xfId="0" applyNumberFormat="1" applyFont="1" applyBorder="1" applyAlignment="1">
      <alignment horizontal="right"/>
    </xf>
    <xf numFmtId="41" fontId="29" fillId="0" borderId="89" xfId="0" applyNumberFormat="1" applyFont="1" applyBorder="1" applyAlignment="1">
      <alignment horizontal="right"/>
    </xf>
    <xf numFmtId="41" fontId="29" fillId="0" borderId="90" xfId="0" applyNumberFormat="1" applyFont="1" applyBorder="1" applyAlignment="1">
      <alignment horizontal="right"/>
    </xf>
    <xf numFmtId="41" fontId="29" fillId="0" borderId="91" xfId="0" applyNumberFormat="1" applyFont="1" applyBorder="1" applyAlignment="1">
      <alignment horizontal="right"/>
    </xf>
    <xf numFmtId="41" fontId="29" fillId="2" borderId="80" xfId="0" applyNumberFormat="1" applyFont="1" applyFill="1" applyBorder="1" applyAlignment="1">
      <alignment horizontal="right"/>
    </xf>
    <xf numFmtId="41" fontId="29" fillId="2" borderId="81" xfId="0" applyNumberFormat="1" applyFont="1" applyFill="1" applyBorder="1" applyAlignment="1">
      <alignment horizontal="right"/>
    </xf>
    <xf numFmtId="41" fontId="29" fillId="2" borderId="92" xfId="0" applyNumberFormat="1" applyFont="1" applyFill="1" applyBorder="1" applyAlignment="1">
      <alignment horizontal="right"/>
    </xf>
    <xf numFmtId="41" fontId="29" fillId="2" borderId="93" xfId="0" applyNumberFormat="1" applyFont="1" applyFill="1" applyBorder="1" applyAlignment="1">
      <alignment horizontal="right"/>
    </xf>
    <xf numFmtId="41" fontId="29" fillId="2" borderId="77" xfId="0" applyNumberFormat="1" applyFont="1" applyFill="1" applyBorder="1" applyAlignment="1">
      <alignment horizontal="right"/>
    </xf>
    <xf numFmtId="41" fontId="29" fillId="2" borderId="57" xfId="0" applyNumberFormat="1" applyFont="1" applyFill="1" applyBorder="1" applyAlignment="1">
      <alignment horizontal="right"/>
    </xf>
    <xf numFmtId="41" fontId="29" fillId="2" borderId="83" xfId="0" applyNumberFormat="1" applyFont="1" applyFill="1" applyBorder="1" applyAlignment="1">
      <alignment horizontal="right"/>
    </xf>
    <xf numFmtId="41" fontId="29" fillId="2" borderId="82" xfId="0" applyNumberFormat="1" applyFont="1" applyFill="1" applyBorder="1" applyAlignment="1">
      <alignment horizontal="right"/>
    </xf>
    <xf numFmtId="0" fontId="28" fillId="4" borderId="80" xfId="0" applyFont="1" applyFill="1" applyBorder="1" applyAlignment="1">
      <alignment horizontal="center" vertical="center"/>
    </xf>
    <xf numFmtId="0" fontId="28" fillId="4" borderId="77" xfId="0" applyFont="1" applyFill="1" applyBorder="1" applyAlignment="1">
      <alignment horizontal="center" vertical="center"/>
    </xf>
    <xf numFmtId="0" fontId="28" fillId="4" borderId="81" xfId="0" applyFont="1" applyFill="1" applyBorder="1" applyAlignment="1">
      <alignment horizontal="center" vertical="center"/>
    </xf>
    <xf numFmtId="0" fontId="29" fillId="0" borderId="82" xfId="0" applyFont="1" applyBorder="1" applyAlignment="1">
      <alignment horizontal="center" vertical="center"/>
    </xf>
    <xf numFmtId="0" fontId="29" fillId="0" borderId="57" xfId="0" applyFont="1" applyBorder="1" applyAlignment="1">
      <alignment horizontal="center" vertical="center"/>
    </xf>
    <xf numFmtId="0" fontId="29" fillId="0" borderId="83" xfId="0" applyFont="1" applyBorder="1" applyAlignment="1">
      <alignment horizontal="center" vertical="center"/>
    </xf>
    <xf numFmtId="0" fontId="28" fillId="3" borderId="80" xfId="0" applyFont="1" applyFill="1" applyBorder="1" applyAlignment="1">
      <alignment horizontal="center" vertical="center"/>
    </xf>
    <xf numFmtId="0" fontId="29" fillId="3" borderId="77" xfId="0" applyFont="1" applyFill="1" applyBorder="1" applyAlignment="1">
      <alignment horizontal="center" vertical="center"/>
    </xf>
    <xf numFmtId="0" fontId="29" fillId="3" borderId="81"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83" xfId="0" applyFont="1" applyFill="1" applyBorder="1" applyAlignment="1">
      <alignment horizontal="center" vertical="center"/>
    </xf>
    <xf numFmtId="49" fontId="28" fillId="2" borderId="80" xfId="0" applyNumberFormat="1" applyFont="1" applyFill="1" applyBorder="1" applyAlignment="1">
      <alignment horizontal="center" wrapText="1"/>
    </xf>
    <xf numFmtId="0" fontId="29" fillId="0" borderId="82" xfId="0" applyFont="1" applyBorder="1"/>
    <xf numFmtId="49" fontId="28" fillId="2" borderId="81" xfId="0" applyNumberFormat="1" applyFont="1" applyFill="1" applyBorder="1" applyAlignment="1">
      <alignment horizontal="center"/>
    </xf>
    <xf numFmtId="0" fontId="29" fillId="0" borderId="82" xfId="0" applyFont="1" applyBorder="1" applyAlignment="1">
      <alignment horizontal="center"/>
    </xf>
    <xf numFmtId="0" fontId="29" fillId="0" borderId="83" xfId="0" applyFont="1" applyBorder="1" applyAlignment="1">
      <alignment horizontal="center"/>
    </xf>
    <xf numFmtId="0" fontId="29" fillId="0" borderId="94" xfId="0" applyFont="1" applyBorder="1"/>
    <xf numFmtId="0" fontId="29" fillId="0" borderId="95" xfId="0" applyFont="1" applyBorder="1"/>
    <xf numFmtId="0" fontId="29" fillId="0" borderId="60" xfId="0" applyFont="1" applyBorder="1"/>
    <xf numFmtId="0" fontId="29" fillId="2" borderId="80" xfId="0" applyFont="1" applyFill="1" applyBorder="1"/>
    <xf numFmtId="0" fontId="29" fillId="2" borderId="77" xfId="0" applyFont="1" applyFill="1" applyBorder="1"/>
    <xf numFmtId="0" fontId="29" fillId="2" borderId="81" xfId="0" applyFont="1" applyFill="1" applyBorder="1"/>
    <xf numFmtId="0" fontId="29" fillId="2" borderId="82" xfId="0" applyFont="1" applyFill="1" applyBorder="1"/>
    <xf numFmtId="0" fontId="29" fillId="2" borderId="57" xfId="0" applyFont="1" applyFill="1" applyBorder="1"/>
    <xf numFmtId="0" fontId="29" fillId="2" borderId="83" xfId="0" applyFont="1" applyFill="1" applyBorder="1"/>
    <xf numFmtId="2" fontId="28" fillId="2" borderId="80" xfId="0" applyNumberFormat="1" applyFont="1" applyFill="1" applyBorder="1" applyAlignment="1">
      <alignment horizontal="center" wrapText="1"/>
    </xf>
    <xf numFmtId="2" fontId="29" fillId="0" borderId="81" xfId="0" applyNumberFormat="1" applyFont="1" applyBorder="1"/>
    <xf numFmtId="2" fontId="29" fillId="0" borderId="82" xfId="0" applyNumberFormat="1" applyFont="1" applyBorder="1"/>
    <xf numFmtId="2" fontId="29" fillId="0" borderId="83" xfId="0" applyNumberFormat="1" applyFont="1" applyBorder="1"/>
    <xf numFmtId="0" fontId="0" fillId="0" borderId="85" xfId="0" applyBorder="1" applyAlignment="1">
      <alignment horizontal="right"/>
    </xf>
    <xf numFmtId="0" fontId="29" fillId="0" borderId="96" xfId="0" applyFont="1" applyBorder="1"/>
    <xf numFmtId="0" fontId="29" fillId="0" borderId="97" xfId="0" applyFont="1" applyBorder="1"/>
    <xf numFmtId="0" fontId="29" fillId="0" borderId="59" xfId="0" applyFont="1" applyBorder="1"/>
    <xf numFmtId="43" fontId="12" fillId="0" borderId="0" xfId="0" applyNumberFormat="1" applyFont="1" applyAlignment="1">
      <alignment horizontal="left" vertical="top"/>
    </xf>
    <xf numFmtId="15" fontId="12" fillId="0" borderId="0" xfId="0" applyNumberFormat="1" applyFont="1" applyAlignment="1">
      <alignment horizontal="left" vertical="top"/>
    </xf>
    <xf numFmtId="0" fontId="13" fillId="0" borderId="0" xfId="0" applyFont="1" applyAlignment="1">
      <alignment horizontal="left" vertical="top"/>
    </xf>
    <xf numFmtId="0" fontId="0" fillId="0" borderId="86" xfId="0" applyBorder="1"/>
    <xf numFmtId="0" fontId="0" fillId="0" borderId="87" xfId="0" applyBorder="1"/>
    <xf numFmtId="0" fontId="0" fillId="0" borderId="58" xfId="0" applyBorder="1"/>
    <xf numFmtId="0" fontId="0" fillId="2" borderId="80" xfId="0" applyFill="1" applyBorder="1"/>
    <xf numFmtId="0" fontId="0" fillId="2" borderId="77" xfId="0" applyFill="1" applyBorder="1"/>
    <xf numFmtId="0" fontId="0" fillId="2" borderId="81" xfId="0" applyFill="1" applyBorder="1"/>
    <xf numFmtId="0" fontId="0" fillId="2" borderId="82" xfId="0" applyFill="1" applyBorder="1"/>
    <xf numFmtId="0" fontId="0" fillId="2" borderId="57" xfId="0" applyFill="1" applyBorder="1"/>
    <xf numFmtId="0" fontId="0" fillId="2" borderId="83" xfId="0" applyFill="1" applyBorder="1"/>
    <xf numFmtId="41" fontId="0" fillId="0" borderId="98" xfId="0" applyNumberFormat="1" applyBorder="1" applyAlignment="1">
      <alignment horizontal="right"/>
    </xf>
    <xf numFmtId="41" fontId="0" fillId="0" borderId="99" xfId="0" applyNumberFormat="1" applyBorder="1" applyAlignment="1">
      <alignment horizontal="right"/>
    </xf>
    <xf numFmtId="41" fontId="0" fillId="2" borderId="80" xfId="0" applyNumberFormat="1" applyFill="1" applyBorder="1" applyAlignment="1">
      <alignment horizontal="right"/>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83" xfId="0" applyNumberFormat="1" applyFill="1" applyBorder="1" applyAlignment="1">
      <alignment horizontal="right"/>
    </xf>
    <xf numFmtId="41" fontId="0" fillId="0" borderId="114" xfId="0" applyNumberFormat="1" applyBorder="1"/>
    <xf numFmtId="41" fontId="0" fillId="0" borderId="104" xfId="0" applyNumberFormat="1" applyBorder="1" applyAlignment="1">
      <alignment horizontal="right"/>
    </xf>
    <xf numFmtId="41" fontId="0" fillId="0" borderId="105" xfId="0" applyNumberFormat="1" applyBorder="1" applyAlignment="1">
      <alignment horizontal="right"/>
    </xf>
    <xf numFmtId="41" fontId="0" fillId="0" borderId="100" xfId="0" applyNumberFormat="1" applyBorder="1" applyAlignment="1">
      <alignment horizontal="right"/>
    </xf>
    <xf numFmtId="41" fontId="0" fillId="0" borderId="101" xfId="0" applyNumberFormat="1" applyBorder="1" applyAlignment="1">
      <alignment horizontal="right"/>
    </xf>
    <xf numFmtId="0" fontId="2" fillId="3" borderId="80" xfId="0" applyFont="1" applyFill="1" applyBorder="1" applyAlignment="1">
      <alignment horizontal="center" vertical="center"/>
    </xf>
    <xf numFmtId="0" fontId="0" fillId="3" borderId="77" xfId="0" applyFill="1" applyBorder="1" applyAlignment="1">
      <alignment horizontal="center" vertical="center"/>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3" borderId="57" xfId="0" applyFill="1" applyBorder="1" applyAlignment="1">
      <alignment horizontal="center" vertical="center"/>
    </xf>
    <xf numFmtId="0" fontId="0" fillId="3" borderId="83" xfId="0" applyFill="1" applyBorder="1" applyAlignment="1">
      <alignment horizontal="center" vertical="center"/>
    </xf>
    <xf numFmtId="2" fontId="2" fillId="2" borderId="80" xfId="0" applyNumberFormat="1" applyFont="1" applyFill="1" applyBorder="1" applyAlignment="1">
      <alignment horizontal="center" vertical="center" wrapText="1"/>
    </xf>
    <xf numFmtId="2" fontId="0" fillId="0" borderId="81" xfId="0" applyNumberFormat="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2" fillId="2" borderId="0" xfId="0" applyNumberFormat="1" applyFont="1" applyFill="1" applyAlignment="1">
      <alignment horizontal="center" vertical="center" wrapText="1"/>
    </xf>
    <xf numFmtId="2" fontId="0" fillId="0" borderId="113" xfId="0" applyNumberFormat="1" applyBorder="1" applyAlignment="1">
      <alignment horizontal="center" vertical="center" wrapText="1"/>
    </xf>
    <xf numFmtId="2" fontId="0" fillId="0" borderId="57" xfId="0" applyNumberFormat="1" applyBorder="1" applyAlignment="1">
      <alignment horizontal="center" vertical="center" wrapText="1"/>
    </xf>
    <xf numFmtId="0" fontId="0" fillId="0" borderId="94" xfId="0" applyBorder="1"/>
    <xf numFmtId="0" fontId="0" fillId="0" borderId="95" xfId="0" applyBorder="1"/>
    <xf numFmtId="0" fontId="0" fillId="0" borderId="60" xfId="0" applyBorder="1"/>
    <xf numFmtId="0" fontId="0" fillId="0" borderId="63" xfId="0" applyBorder="1"/>
    <xf numFmtId="0" fontId="1" fillId="0" borderId="61" xfId="0" applyFont="1" applyBorder="1"/>
    <xf numFmtId="0" fontId="0" fillId="0" borderId="61" xfId="0" applyBorder="1"/>
    <xf numFmtId="41" fontId="0" fillId="0" borderId="100" xfId="0" applyNumberFormat="1" applyBorder="1"/>
    <xf numFmtId="41" fontId="0" fillId="0" borderId="101" xfId="0" applyNumberFormat="1" applyBorder="1"/>
    <xf numFmtId="41" fontId="0" fillId="0" borderId="106" xfId="0" applyNumberFormat="1" applyBorder="1" applyAlignment="1">
      <alignment horizontal="right"/>
    </xf>
    <xf numFmtId="41" fontId="0" fillId="0" borderId="109" xfId="0" applyNumberFormat="1" applyBorder="1"/>
    <xf numFmtId="41" fontId="0" fillId="0" borderId="110" xfId="0" applyNumberFormat="1" applyBorder="1"/>
    <xf numFmtId="41" fontId="0" fillId="0" borderId="13" xfId="0" applyNumberFormat="1" applyBorder="1"/>
    <xf numFmtId="41" fontId="0" fillId="0" borderId="111" xfId="0" applyNumberFormat="1" applyBorder="1" applyAlignment="1">
      <alignment horizontal="right"/>
    </xf>
    <xf numFmtId="41" fontId="0" fillId="0" borderId="112" xfId="0" applyNumberFormat="1" applyBorder="1" applyAlignment="1">
      <alignment horizontal="right"/>
    </xf>
    <xf numFmtId="41" fontId="0" fillId="2" borderId="92" xfId="0" applyNumberFormat="1" applyFill="1" applyBorder="1" applyAlignment="1">
      <alignment horizontal="right"/>
    </xf>
    <xf numFmtId="41" fontId="0" fillId="2" borderId="93" xfId="0" applyNumberFormat="1" applyFill="1" applyBorder="1" applyAlignment="1">
      <alignment horizontal="right"/>
    </xf>
    <xf numFmtId="41" fontId="0" fillId="0" borderId="102" xfId="0" applyNumberFormat="1" applyBorder="1" applyAlignment="1">
      <alignment horizontal="right"/>
    </xf>
    <xf numFmtId="41" fontId="0" fillId="0" borderId="103" xfId="0" applyNumberFormat="1" applyBorder="1" applyAlignment="1">
      <alignment horizontal="right"/>
    </xf>
    <xf numFmtId="41" fontId="0" fillId="2" borderId="80" xfId="0" applyNumberFormat="1" applyFill="1" applyBorder="1"/>
    <xf numFmtId="41" fontId="0" fillId="2" borderId="81" xfId="0" applyNumberFormat="1" applyFill="1" applyBorder="1"/>
    <xf numFmtId="41" fontId="0" fillId="2" borderId="92" xfId="0" applyNumberFormat="1" applyFill="1" applyBorder="1"/>
    <xf numFmtId="41" fontId="0" fillId="2" borderId="93" xfId="0" applyNumberFormat="1" applyFill="1" applyBorder="1"/>
    <xf numFmtId="41" fontId="0" fillId="0" borderId="102" xfId="0" applyNumberFormat="1" applyBorder="1"/>
    <xf numFmtId="41" fontId="0" fillId="0" borderId="103" xfId="0" applyNumberFormat="1" applyBorder="1"/>
    <xf numFmtId="41" fontId="0" fillId="0" borderId="100" xfId="0" applyNumberFormat="1" applyBorder="1" applyAlignment="1">
      <alignment horizontal="center"/>
    </xf>
    <xf numFmtId="41" fontId="0" fillId="0" borderId="101" xfId="0" applyNumberFormat="1" applyBorder="1" applyAlignment="1">
      <alignment horizontal="center"/>
    </xf>
    <xf numFmtId="41" fontId="0" fillId="0" borderId="104" xfId="0" applyNumberFormat="1" applyBorder="1"/>
    <xf numFmtId="41" fontId="0" fillId="0" borderId="105" xfId="0" applyNumberFormat="1" applyBorder="1"/>
    <xf numFmtId="41" fontId="0" fillId="0" borderId="107" xfId="0" applyNumberFormat="1" applyBorder="1"/>
    <xf numFmtId="41" fontId="0" fillId="0" borderId="108" xfId="0" applyNumberFormat="1" applyBorder="1"/>
    <xf numFmtId="41" fontId="0" fillId="0" borderId="109" xfId="0" applyNumberFormat="1" applyBorder="1" applyAlignment="1">
      <alignment horizontal="right"/>
    </xf>
    <xf numFmtId="41" fontId="0" fillId="0" borderId="110" xfId="0" applyNumberFormat="1" applyBorder="1" applyAlignment="1">
      <alignment horizontal="right"/>
    </xf>
    <xf numFmtId="41" fontId="0" fillId="0" borderId="57" xfId="0" applyNumberFormat="1" applyBorder="1" applyAlignment="1">
      <alignment horizontal="right"/>
    </xf>
    <xf numFmtId="41" fontId="0" fillId="0" borderId="83" xfId="0" applyNumberFormat="1" applyBorder="1" applyAlignment="1">
      <alignment horizontal="right"/>
    </xf>
    <xf numFmtId="41" fontId="0" fillId="2" borderId="6" xfId="0" applyNumberFormat="1" applyFill="1" applyBorder="1" applyAlignment="1">
      <alignment horizontal="right"/>
    </xf>
    <xf numFmtId="41" fontId="0" fillId="2" borderId="113" xfId="0" applyNumberFormat="1" applyFill="1" applyBorder="1" applyAlignment="1">
      <alignment horizontal="right"/>
    </xf>
    <xf numFmtId="0" fontId="0" fillId="0" borderId="96" xfId="0" applyBorder="1"/>
    <xf numFmtId="0" fontId="0" fillId="0" borderId="97" xfId="0" applyBorder="1"/>
    <xf numFmtId="0" fontId="0" fillId="0" borderId="59" xfId="0" applyBorder="1"/>
    <xf numFmtId="41" fontId="0" fillId="0" borderId="115" xfId="0" applyNumberFormat="1" applyBorder="1" applyAlignment="1">
      <alignment horizontal="right"/>
    </xf>
    <xf numFmtId="41" fontId="0" fillId="0" borderId="116" xfId="0" applyNumberFormat="1" applyBorder="1" applyAlignment="1">
      <alignment horizontal="right"/>
    </xf>
    <xf numFmtId="0" fontId="4" fillId="0" borderId="86" xfId="0" applyFont="1" applyBorder="1" applyAlignment="1">
      <alignment wrapText="1"/>
    </xf>
    <xf numFmtId="0" fontId="0" fillId="0" borderId="62" xfId="0" applyBorder="1"/>
    <xf numFmtId="0" fontId="4" fillId="2" borderId="72" xfId="0" applyFont="1" applyFill="1" applyBorder="1"/>
    <xf numFmtId="0" fontId="0" fillId="2" borderId="72" xfId="0" applyFill="1" applyBorder="1"/>
    <xf numFmtId="0" fontId="4" fillId="2" borderId="80" xfId="0" applyFont="1" applyFill="1" applyBorder="1" applyAlignment="1">
      <alignment wrapText="1"/>
    </xf>
    <xf numFmtId="0" fontId="0" fillId="0" borderId="0" xfId="0" applyAlignment="1">
      <alignment wrapText="1"/>
    </xf>
    <xf numFmtId="3" fontId="2" fillId="0" borderId="57" xfId="0" applyNumberFormat="1" applyFont="1" applyBorder="1" applyAlignment="1">
      <alignment horizontal="center"/>
    </xf>
    <xf numFmtId="0" fontId="1" fillId="0" borderId="0" xfId="0" applyFont="1"/>
    <xf numFmtId="0" fontId="2" fillId="0" borderId="57" xfId="0" applyFont="1" applyBorder="1"/>
    <xf numFmtId="0" fontId="4" fillId="0" borderId="0" xfId="0" applyFont="1"/>
    <xf numFmtId="0" fontId="0" fillId="0" borderId="117" xfId="0" applyBorder="1" applyAlignment="1">
      <alignment horizontal="left"/>
    </xf>
    <xf numFmtId="0" fontId="2" fillId="0" borderId="78" xfId="0" applyFont="1" applyBorder="1" applyAlignment="1">
      <alignment horizontal="left"/>
    </xf>
    <xf numFmtId="44" fontId="2" fillId="0" borderId="117" xfId="0" applyNumberFormat="1" applyFont="1" applyBorder="1" applyAlignment="1">
      <alignment horizontal="center"/>
    </xf>
    <xf numFmtId="41" fontId="2" fillId="0" borderId="117" xfId="0" applyNumberFormat="1" applyFont="1" applyBorder="1" applyAlignment="1">
      <alignment horizontal="left"/>
    </xf>
    <xf numFmtId="0" fontId="2" fillId="0" borderId="78" xfId="0" applyFont="1" applyBorder="1"/>
    <xf numFmtId="0" fontId="0" fillId="0" borderId="117" xfId="0" applyBorder="1" applyAlignment="1">
      <alignment horizontal="center"/>
    </xf>
    <xf numFmtId="0" fontId="19" fillId="0" borderId="0" xfId="0" applyFont="1" applyAlignment="1" applyProtection="1">
      <alignment wrapText="1"/>
      <protection locked="0"/>
    </xf>
    <xf numFmtId="0" fontId="19" fillId="0" borderId="0" xfId="0" applyFont="1" applyAlignment="1">
      <alignment wrapText="1"/>
    </xf>
    <xf numFmtId="0" fontId="0" fillId="0" borderId="117" xfId="0" applyBorder="1" applyAlignment="1">
      <alignment horizontal="center" wrapText="1"/>
    </xf>
    <xf numFmtId="49" fontId="1" fillId="0" borderId="0" xfId="0" applyNumberFormat="1" applyFont="1"/>
    <xf numFmtId="0" fontId="1" fillId="0" borderId="57" xfId="0" applyFont="1" applyBorder="1"/>
    <xf numFmtId="0" fontId="1" fillId="0" borderId="0" xfId="0" applyFont="1" applyAlignment="1">
      <alignment vertical="top" wrapText="1"/>
    </xf>
    <xf numFmtId="0" fontId="0" fillId="0" borderId="0" xfId="0" applyAlignment="1">
      <alignment vertical="top" wrapText="1"/>
    </xf>
    <xf numFmtId="0" fontId="1" fillId="0" borderId="77" xfId="0" applyFont="1" applyBorder="1"/>
    <xf numFmtId="0" fontId="1" fillId="0" borderId="0" xfId="0" applyFont="1" applyAlignment="1">
      <alignment wrapText="1"/>
    </xf>
    <xf numFmtId="42" fontId="2" fillId="0" borderId="78" xfId="0" applyNumberFormat="1" applyFont="1" applyBorder="1" applyAlignment="1">
      <alignment horizontal="left"/>
    </xf>
    <xf numFmtId="10" fontId="2" fillId="0" borderId="57" xfId="0" applyNumberFormat="1" applyFont="1" applyBorder="1" applyAlignment="1">
      <alignment horizontal="center"/>
    </xf>
    <xf numFmtId="0" fontId="2" fillId="0" borderId="57" xfId="0" applyFont="1" applyBorder="1" applyAlignment="1">
      <alignment wrapText="1"/>
    </xf>
    <xf numFmtId="0" fontId="2" fillId="0" borderId="78" xfId="0" applyFont="1" applyBorder="1" applyAlignment="1">
      <alignment wrapText="1"/>
    </xf>
    <xf numFmtId="0" fontId="0" fillId="0" borderId="0" xfId="0" applyAlignment="1">
      <alignment vertical="center"/>
    </xf>
    <xf numFmtId="0" fontId="2" fillId="0" borderId="78" xfId="0" applyFont="1" applyBorder="1" applyAlignment="1">
      <alignment vertical="center"/>
    </xf>
    <xf numFmtId="0" fontId="0" fillId="0" borderId="77" xfId="0" applyBorder="1" applyAlignment="1">
      <alignment vertical="center"/>
    </xf>
    <xf numFmtId="0" fontId="0" fillId="0" borderId="77"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top"/>
    </xf>
    <xf numFmtId="0" fontId="9" fillId="0" borderId="0" xfId="0" applyFont="1"/>
    <xf numFmtId="0" fontId="0" fillId="0" borderId="64" xfId="0" applyBorder="1"/>
    <xf numFmtId="0" fontId="0" fillId="0" borderId="47" xfId="0" applyBorder="1"/>
    <xf numFmtId="0" fontId="0" fillId="0" borderId="122" xfId="0" applyBorder="1"/>
    <xf numFmtId="0" fontId="0" fillId="0" borderId="123" xfId="0" applyBorder="1"/>
    <xf numFmtId="0" fontId="12" fillId="0" borderId="0" xfId="0" applyFont="1" applyAlignment="1">
      <alignment horizontal="left" vertical="top"/>
    </xf>
    <xf numFmtId="0" fontId="2" fillId="0" borderId="0" xfId="0" applyFont="1" applyAlignment="1">
      <alignment horizontal="center"/>
    </xf>
    <xf numFmtId="0" fontId="2" fillId="4" borderId="118" xfId="0" applyFont="1" applyFill="1" applyBorder="1" applyAlignment="1">
      <alignment horizontal="center" vertical="center"/>
    </xf>
    <xf numFmtId="0" fontId="0" fillId="4" borderId="1" xfId="0" applyFill="1" applyBorder="1" applyAlignment="1">
      <alignment horizontal="center" vertical="center"/>
    </xf>
    <xf numFmtId="0" fontId="0" fillId="4" borderId="119" xfId="0" applyFill="1" applyBorder="1" applyAlignment="1">
      <alignment horizontal="center" vertical="center"/>
    </xf>
    <xf numFmtId="0" fontId="0" fillId="4" borderId="120" xfId="0" applyFill="1" applyBorder="1" applyAlignment="1">
      <alignment horizontal="center" vertical="center"/>
    </xf>
    <xf numFmtId="0" fontId="0" fillId="4" borderId="4" xfId="0" applyFill="1" applyBorder="1" applyAlignment="1">
      <alignment horizontal="center" vertical="center"/>
    </xf>
    <xf numFmtId="0" fontId="0" fillId="4" borderId="121"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24" xfId="0" applyBorder="1"/>
    <xf numFmtId="0" fontId="0" fillId="0" borderId="125" xfId="0" applyBorder="1"/>
    <xf numFmtId="0" fontId="0" fillId="0" borderId="126" xfId="0" applyBorder="1"/>
    <xf numFmtId="49" fontId="2" fillId="3" borderId="25"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127"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7" xfId="0" applyFill="1" applyBorder="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3" fillId="3" borderId="12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29" xfId="0" applyFont="1" applyFill="1" applyBorder="1" applyAlignment="1">
      <alignment horizontal="center"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118" xfId="0" applyNumberFormat="1" applyBorder="1" applyAlignment="1">
      <alignment horizontal="right"/>
    </xf>
    <xf numFmtId="41" fontId="0" fillId="0" borderId="134" xfId="0" applyNumberFormat="1" applyBorder="1" applyAlignment="1">
      <alignment horizontal="right"/>
    </xf>
    <xf numFmtId="41" fontId="0" fillId="0" borderId="2" xfId="0" applyNumberFormat="1" applyBorder="1" applyAlignment="1">
      <alignment horizontal="right"/>
    </xf>
    <xf numFmtId="41" fontId="0" fillId="0" borderId="133" xfId="0" applyNumberFormat="1" applyBorder="1" applyAlignment="1">
      <alignment horizontal="right"/>
    </xf>
    <xf numFmtId="0" fontId="0" fillId="0" borderId="130" xfId="0" applyBorder="1"/>
    <xf numFmtId="0" fontId="0" fillId="0" borderId="131" xfId="0" applyBorder="1"/>
    <xf numFmtId="0" fontId="0" fillId="0" borderId="132" xfId="0" applyBorder="1"/>
    <xf numFmtId="0" fontId="4" fillId="0" borderId="118" xfId="0" applyFont="1" applyBorder="1"/>
    <xf numFmtId="0" fontId="0" fillId="0" borderId="1" xfId="0" applyBorder="1"/>
    <xf numFmtId="0" fontId="0" fillId="0" borderId="119" xfId="0" applyBorder="1"/>
    <xf numFmtId="0" fontId="0" fillId="0" borderId="120" xfId="0" applyBorder="1"/>
    <xf numFmtId="0" fontId="0" fillId="0" borderId="4" xfId="0" applyBorder="1"/>
    <xf numFmtId="0" fontId="0" fillId="0" borderId="121" xfId="0" applyBorder="1"/>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0" fontId="0" fillId="0" borderId="7" xfId="0" applyBorder="1" applyAlignment="1">
      <alignment horizontal="center" wrapText="1"/>
    </xf>
    <xf numFmtId="0" fontId="0" fillId="0" borderId="8" xfId="0" applyBorder="1" applyAlignment="1">
      <alignment horizontal="center" wrapText="1"/>
    </xf>
    <xf numFmtId="0" fontId="5" fillId="3" borderId="68" xfId="0" applyFont="1" applyFill="1" applyBorder="1" applyAlignment="1">
      <alignment horizontal="center"/>
    </xf>
    <xf numFmtId="0" fontId="5" fillId="3" borderId="78" xfId="0" applyFont="1" applyFill="1" applyBorder="1" applyAlignment="1">
      <alignment horizontal="center"/>
    </xf>
    <xf numFmtId="0" fontId="5" fillId="3" borderId="137" xfId="0" applyFont="1" applyFill="1" applyBorder="1" applyAlignment="1">
      <alignment horizontal="center"/>
    </xf>
    <xf numFmtId="0" fontId="0" fillId="0" borderId="118" xfId="0" applyBorder="1"/>
    <xf numFmtId="0" fontId="2" fillId="4" borderId="1" xfId="0" applyFont="1" applyFill="1" applyBorder="1" applyAlignment="1">
      <alignment horizontal="center" vertical="center"/>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1" xfId="0" applyFont="1" applyFill="1" applyBorder="1" applyAlignment="1">
      <alignment horizontal="center" vertical="center"/>
    </xf>
    <xf numFmtId="0" fontId="0" fillId="0" borderId="118" xfId="0" applyBorder="1" applyAlignment="1">
      <alignment horizontal="center" wrapText="1"/>
    </xf>
    <xf numFmtId="0" fontId="0" fillId="0" borderId="119" xfId="0" applyBorder="1" applyAlignment="1">
      <alignment horizontal="center" wrapText="1"/>
    </xf>
    <xf numFmtId="0" fontId="5" fillId="3" borderId="118" xfId="0" applyFont="1" applyFill="1" applyBorder="1" applyAlignment="1">
      <alignment vertical="center"/>
    </xf>
    <xf numFmtId="0" fontId="0" fillId="3" borderId="1" xfId="0" applyFill="1" applyBorder="1" applyAlignment="1">
      <alignment vertical="center"/>
    </xf>
    <xf numFmtId="0" fontId="0" fillId="3" borderId="119" xfId="0" applyFill="1" applyBorder="1" applyAlignment="1">
      <alignment vertical="center"/>
    </xf>
    <xf numFmtId="0" fontId="5" fillId="3" borderId="25" xfId="0" applyFont="1" applyFill="1" applyBorder="1" applyAlignment="1">
      <alignment vertical="center"/>
    </xf>
    <xf numFmtId="0" fontId="0" fillId="3" borderId="0" xfId="0" applyFill="1" applyAlignment="1">
      <alignment vertical="center"/>
    </xf>
    <xf numFmtId="0" fontId="0" fillId="3" borderId="127" xfId="0" applyFill="1" applyBorder="1" applyAlignment="1">
      <alignment vertical="center"/>
    </xf>
    <xf numFmtId="0" fontId="0" fillId="3" borderId="25" xfId="0" applyFill="1" applyBorder="1" applyAlignment="1">
      <alignment vertical="center"/>
    </xf>
    <xf numFmtId="0" fontId="0" fillId="3" borderId="120" xfId="0" applyFill="1" applyBorder="1" applyAlignment="1">
      <alignment vertical="center"/>
    </xf>
    <xf numFmtId="0" fontId="0" fillId="3" borderId="4" xfId="0" applyFill="1" applyBorder="1" applyAlignment="1">
      <alignment vertical="center"/>
    </xf>
    <xf numFmtId="0" fontId="0" fillId="3" borderId="121" xfId="0" applyFill="1" applyBorder="1" applyAlignment="1">
      <alignment vertical="center"/>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14" fillId="0" borderId="136" xfId="0" applyFont="1" applyBorder="1" applyAlignment="1">
      <alignment horizontal="center" vertical="top"/>
    </xf>
    <xf numFmtId="41" fontId="0" fillId="0" borderId="118" xfId="0" applyNumberFormat="1" applyBorder="1" applyAlignment="1">
      <alignment horizontal="center"/>
    </xf>
    <xf numFmtId="41" fontId="0" fillId="0" borderId="134" xfId="0" applyNumberFormat="1" applyBorder="1" applyAlignment="1">
      <alignment horizontal="center"/>
    </xf>
    <xf numFmtId="41" fontId="0" fillId="0" borderId="138" xfId="0" applyNumberFormat="1" applyBorder="1" applyAlignment="1">
      <alignment horizontal="right"/>
    </xf>
    <xf numFmtId="41" fontId="0" fillId="0" borderId="56" xfId="0" applyNumberFormat="1" applyBorder="1" applyAlignment="1">
      <alignment horizontal="right"/>
    </xf>
    <xf numFmtId="0" fontId="21" fillId="3" borderId="118" xfId="0" applyFont="1" applyFill="1" applyBorder="1" applyAlignment="1">
      <alignment horizontal="center" vertical="center" wrapText="1"/>
    </xf>
    <xf numFmtId="0" fontId="21" fillId="3" borderId="119"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7"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121" xfId="0" applyFont="1" applyFill="1" applyBorder="1" applyAlignment="1">
      <alignment horizontal="center" vertical="center" wrapText="1"/>
    </xf>
    <xf numFmtId="41" fontId="0" fillId="0" borderId="139" xfId="0" applyNumberFormat="1" applyBorder="1" applyAlignment="1">
      <alignment horizontal="right"/>
    </xf>
    <xf numFmtId="41" fontId="0" fillId="0" borderId="140" xfId="0" applyNumberFormat="1" applyBorder="1" applyAlignment="1">
      <alignment horizontal="right"/>
    </xf>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50" xfId="0" applyBorder="1"/>
    <xf numFmtId="0" fontId="0" fillId="0" borderId="51" xfId="0" applyBorder="1"/>
    <xf numFmtId="0" fontId="0" fillId="0" borderId="52" xfId="0" applyBorder="1"/>
    <xf numFmtId="41" fontId="0" fillId="0" borderId="2" xfId="0" applyNumberFormat="1" applyBorder="1" applyAlignment="1">
      <alignment horizontal="center"/>
    </xf>
    <xf numFmtId="41" fontId="0" fillId="0" borderId="133" xfId="0" applyNumberFormat="1" applyBorder="1" applyAlignment="1">
      <alignment horizont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1" xfId="0" applyFont="1" applyFill="1" applyBorder="1" applyAlignment="1">
      <alignment horizontal="center" vertical="center"/>
    </xf>
    <xf numFmtId="0" fontId="5" fillId="2" borderId="118" xfId="0" applyFont="1" applyFill="1" applyBorder="1" applyAlignment="1">
      <alignment horizontal="center" vertical="center"/>
    </xf>
    <xf numFmtId="0" fontId="0" fillId="2" borderId="1" xfId="0" applyFill="1" applyBorder="1" applyAlignment="1">
      <alignment horizontal="center" vertical="center"/>
    </xf>
    <xf numFmtId="0" fontId="0" fillId="2" borderId="119" xfId="0" applyFill="1" applyBorder="1" applyAlignment="1">
      <alignment horizontal="center" vertical="center"/>
    </xf>
    <xf numFmtId="0" fontId="5" fillId="2" borderId="25" xfId="0" applyFont="1" applyFill="1" applyBorder="1" applyAlignment="1">
      <alignment horizontal="center" vertical="center"/>
    </xf>
    <xf numFmtId="0" fontId="0" fillId="2" borderId="0" xfId="0" applyFill="1" applyAlignment="1">
      <alignment horizontal="center" vertical="center"/>
    </xf>
    <xf numFmtId="0" fontId="0" fillId="2" borderId="127" xfId="0" applyFill="1" applyBorder="1" applyAlignment="1">
      <alignment horizontal="center" vertical="center"/>
    </xf>
    <xf numFmtId="0" fontId="0" fillId="2" borderId="25" xfId="0" applyFill="1" applyBorder="1" applyAlignment="1">
      <alignment horizontal="center" vertical="center"/>
    </xf>
    <xf numFmtId="0" fontId="0" fillId="2" borderId="120" xfId="0" applyFill="1" applyBorder="1" applyAlignment="1">
      <alignment horizontal="center" vertical="center"/>
    </xf>
    <xf numFmtId="0" fontId="0" fillId="2" borderId="4" xfId="0" applyFill="1" applyBorder="1" applyAlignment="1">
      <alignment horizontal="center" vertical="center"/>
    </xf>
    <xf numFmtId="0" fontId="0" fillId="2" borderId="121" xfId="0" applyFill="1" applyBorder="1" applyAlignment="1">
      <alignment horizontal="center" vertical="center"/>
    </xf>
    <xf numFmtId="0" fontId="5" fillId="2" borderId="1" xfId="0" applyFont="1" applyFill="1" applyBorder="1" applyAlignment="1">
      <alignment horizontal="center" vertical="center"/>
    </xf>
    <xf numFmtId="0" fontId="5" fillId="2" borderId="119" xfId="0" applyFont="1" applyFill="1" applyBorder="1" applyAlignment="1">
      <alignment horizontal="center" vertical="center"/>
    </xf>
    <xf numFmtId="0" fontId="5" fillId="2" borderId="0" xfId="0" applyFont="1" applyFill="1" applyAlignment="1">
      <alignment horizontal="center" vertical="center"/>
    </xf>
    <xf numFmtId="0" fontId="5" fillId="2" borderId="127"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1" xfId="0" applyFont="1" applyFill="1" applyBorder="1" applyAlignment="1">
      <alignment horizontal="center" vertical="center"/>
    </xf>
    <xf numFmtId="43" fontId="2" fillId="0" borderId="0" xfId="0" applyNumberFormat="1" applyFont="1" applyAlignment="1">
      <alignment horizontal="center"/>
    </xf>
    <xf numFmtId="43" fontId="2" fillId="4" borderId="118" xfId="0" applyNumberFormat="1" applyFont="1" applyFill="1" applyBorder="1" applyAlignment="1">
      <alignment horizontal="center" vertical="center"/>
    </xf>
    <xf numFmtId="43" fontId="2" fillId="3" borderId="118"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19" xfId="0" applyFill="1" applyBorder="1" applyAlignment="1">
      <alignment horizontal="center" vertical="center"/>
    </xf>
    <xf numFmtId="0" fontId="0" fillId="3" borderId="120" xfId="0" applyFill="1" applyBorder="1" applyAlignment="1">
      <alignment horizontal="center" vertical="center"/>
    </xf>
    <xf numFmtId="0" fontId="0" fillId="3" borderId="4" xfId="0" applyFill="1" applyBorder="1" applyAlignment="1">
      <alignment horizontal="center" vertical="center"/>
    </xf>
    <xf numFmtId="0" fontId="0" fillId="3" borderId="121" xfId="0" applyFill="1" applyBorder="1" applyAlignment="1">
      <alignment horizontal="center" vertical="center"/>
    </xf>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19"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7"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1" xfId="0" applyFont="1" applyFill="1" applyBorder="1" applyAlignment="1">
      <alignment horizontal="center" vertical="center"/>
    </xf>
    <xf numFmtId="0" fontId="5" fillId="2" borderId="147" xfId="0" applyFont="1" applyFill="1" applyBorder="1" applyAlignment="1">
      <alignment horizontal="center"/>
    </xf>
    <xf numFmtId="10" fontId="0" fillId="6" borderId="2" xfId="0" applyNumberFormat="1" applyFill="1" applyBorder="1" applyAlignment="1">
      <alignment horizontal="right"/>
    </xf>
    <xf numFmtId="10" fontId="0" fillId="6" borderId="133" xfId="0" applyNumberFormat="1" applyFill="1" applyBorder="1" applyAlignment="1">
      <alignment horizontal="right"/>
    </xf>
    <xf numFmtId="10" fontId="0" fillId="6" borderId="2" xfId="0" applyNumberFormat="1" applyFill="1" applyBorder="1" applyAlignment="1">
      <alignment horizontal="center"/>
    </xf>
    <xf numFmtId="10" fontId="0" fillId="6" borderId="133" xfId="0" applyNumberFormat="1" applyFill="1" applyBorder="1" applyAlignment="1">
      <alignment horizontal="center"/>
    </xf>
    <xf numFmtId="0" fontId="2" fillId="0" borderId="122" xfId="0" applyFont="1" applyBorder="1" applyAlignment="1">
      <alignment horizontal="left"/>
    </xf>
    <xf numFmtId="0" fontId="2" fillId="0" borderId="123" xfId="0" applyFont="1" applyBorder="1"/>
    <xf numFmtId="0" fontId="2" fillId="0" borderId="148" xfId="0" applyFont="1" applyBorder="1" applyAlignment="1">
      <alignment horizontal="right"/>
    </xf>
    <xf numFmtId="0" fontId="2" fillId="0" borderId="149" xfId="0" applyFont="1" applyBorder="1" applyAlignment="1">
      <alignment horizontal="right"/>
    </xf>
    <xf numFmtId="0" fontId="2" fillId="0" borderId="150" xfId="0" applyFont="1" applyBorder="1" applyAlignment="1">
      <alignment horizontal="right"/>
    </xf>
    <xf numFmtId="0" fontId="2" fillId="0" borderId="151" xfId="0" applyFont="1" applyBorder="1" applyAlignment="1">
      <alignment horizontal="right"/>
    </xf>
    <xf numFmtId="0" fontId="2" fillId="0" borderId="152" xfId="0" applyFont="1" applyBorder="1" applyAlignment="1">
      <alignment horizontal="right"/>
    </xf>
    <xf numFmtId="0" fontId="2" fillId="0" borderId="153" xfId="0" applyFont="1" applyBorder="1" applyAlignment="1">
      <alignment horizontal="right"/>
    </xf>
    <xf numFmtId="0" fontId="0" fillId="0" borderId="7" xfId="0" applyBorder="1"/>
    <xf numFmtId="0" fontId="0" fillId="0" borderId="8" xfId="0" applyBorder="1"/>
    <xf numFmtId="0" fontId="2" fillId="3" borderId="118" xfId="0" applyFont="1" applyFill="1" applyBorder="1" applyAlignment="1">
      <alignment horizontal="center" wrapText="1"/>
    </xf>
    <xf numFmtId="0" fontId="2" fillId="3" borderId="119" xfId="0" applyFont="1" applyFill="1" applyBorder="1" applyAlignment="1">
      <alignment horizontal="center" wrapText="1"/>
    </xf>
    <xf numFmtId="0" fontId="2" fillId="3" borderId="25" xfId="0" applyFont="1" applyFill="1" applyBorder="1" applyAlignment="1">
      <alignment horizontal="center" wrapText="1"/>
    </xf>
    <xf numFmtId="0" fontId="2" fillId="3" borderId="127" xfId="0" applyFont="1" applyFill="1" applyBorder="1" applyAlignment="1">
      <alignment horizontal="center" wrapText="1"/>
    </xf>
    <xf numFmtId="0" fontId="2" fillId="3" borderId="120" xfId="0" applyFont="1" applyFill="1" applyBorder="1" applyAlignment="1">
      <alignment horizontal="center" wrapText="1"/>
    </xf>
    <xf numFmtId="0" fontId="2" fillId="3" borderId="121" xfId="0" applyFont="1" applyFill="1" applyBorder="1" applyAlignment="1">
      <alignment horizontal="center" wrapText="1"/>
    </xf>
    <xf numFmtId="0" fontId="2" fillId="2" borderId="11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1" xfId="0" applyFont="1" applyFill="1" applyBorder="1" applyAlignment="1">
      <alignment horizontal="center" vertical="center" wrapText="1"/>
    </xf>
    <xf numFmtId="0" fontId="2" fillId="0" borderId="157" xfId="0" applyFont="1" applyBorder="1" applyAlignment="1">
      <alignment horizontal="right"/>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5" fillId="3" borderId="154" xfId="0" applyFont="1" applyFill="1" applyBorder="1" applyAlignment="1">
      <alignment horizontal="center"/>
    </xf>
    <xf numFmtId="0" fontId="5" fillId="3" borderId="155" xfId="0" applyFont="1" applyFill="1" applyBorder="1" applyAlignment="1">
      <alignment horizontal="center"/>
    </xf>
    <xf numFmtId="0" fontId="5" fillId="3" borderId="156" xfId="0" applyFont="1" applyFill="1" applyBorder="1" applyAlignment="1">
      <alignment horizontal="center"/>
    </xf>
    <xf numFmtId="0" fontId="0" fillId="4" borderId="25" xfId="0" applyFill="1" applyBorder="1" applyAlignment="1">
      <alignment horizontal="center" vertical="center"/>
    </xf>
    <xf numFmtId="0" fontId="0" fillId="4" borderId="0" xfId="0" applyFill="1" applyAlignment="1">
      <alignment horizontal="center" vertical="center"/>
    </xf>
    <xf numFmtId="0" fontId="0" fillId="4" borderId="127" xfId="0" applyFill="1" applyBorder="1" applyAlignment="1">
      <alignment horizontal="center" vertical="center"/>
    </xf>
    <xf numFmtId="0" fontId="2" fillId="0" borderId="179" xfId="0" applyFont="1" applyBorder="1" applyAlignment="1">
      <alignment horizontal="left"/>
    </xf>
    <xf numFmtId="0" fontId="2" fillId="0" borderId="180" xfId="0" applyFont="1" applyBorder="1"/>
    <xf numFmtId="0" fontId="2" fillId="0" borderId="167" xfId="0" applyFont="1" applyBorder="1" applyAlignment="1">
      <alignment horizontal="right"/>
    </xf>
    <xf numFmtId="0" fontId="2" fillId="0" borderId="168" xfId="0" applyFont="1" applyBorder="1" applyAlignment="1">
      <alignment horizontal="right"/>
    </xf>
    <xf numFmtId="0" fontId="2" fillId="0" borderId="169" xfId="0" applyFont="1" applyBorder="1" applyAlignment="1">
      <alignment horizontal="right"/>
    </xf>
    <xf numFmtId="0" fontId="2" fillId="0" borderId="170" xfId="0" applyFont="1" applyBorder="1" applyAlignment="1">
      <alignment horizontal="right"/>
    </xf>
    <xf numFmtId="0" fontId="2" fillId="0" borderId="130" xfId="0" applyFont="1" applyBorder="1" applyAlignment="1">
      <alignment horizontal="left"/>
    </xf>
    <xf numFmtId="0" fontId="2" fillId="0" borderId="132" xfId="0" applyFont="1" applyBorder="1"/>
    <xf numFmtId="168" fontId="0" fillId="0" borderId="10" xfId="10" applyNumberFormat="1" applyFont="1" applyBorder="1" applyAlignment="1">
      <alignment horizontal="right"/>
    </xf>
    <xf numFmtId="168" fontId="0" fillId="0" borderId="11" xfId="10" applyNumberFormat="1" applyFont="1" applyBorder="1" applyAlignment="1">
      <alignment horizontal="right"/>
    </xf>
    <xf numFmtId="41" fontId="0" fillId="0" borderId="163" xfId="0" applyNumberFormat="1" applyBorder="1" applyAlignment="1">
      <alignment horizontal="right"/>
    </xf>
    <xf numFmtId="41" fontId="0" fillId="0" borderId="164" xfId="0" applyNumberFormat="1" applyBorder="1" applyAlignment="1">
      <alignment horizontal="right"/>
    </xf>
    <xf numFmtId="168" fontId="0" fillId="0" borderId="17" xfId="10" applyNumberFormat="1" applyFont="1" applyBorder="1" applyAlignment="1">
      <alignment horizontal="right"/>
    </xf>
    <xf numFmtId="168" fontId="0" fillId="0" borderId="18" xfId="10" applyNumberFormat="1" applyFont="1" applyBorder="1" applyAlignment="1">
      <alignment horizontal="right"/>
    </xf>
    <xf numFmtId="0" fontId="2" fillId="0" borderId="165" xfId="0" applyFont="1" applyBorder="1" applyAlignment="1">
      <alignment horizontal="right"/>
    </xf>
    <xf numFmtId="0" fontId="2" fillId="0" borderId="166" xfId="0" applyFont="1" applyBorder="1" applyAlignment="1">
      <alignment horizontal="right"/>
    </xf>
    <xf numFmtId="0" fontId="2" fillId="3" borderId="118" xfId="0" applyFont="1" applyFill="1" applyBorder="1" applyAlignment="1">
      <alignment horizontal="center" vertical="center" wrapText="1"/>
    </xf>
    <xf numFmtId="0" fontId="2" fillId="3" borderId="11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7"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18" xfId="0" applyFont="1" applyFill="1" applyBorder="1" applyAlignment="1">
      <alignment horizontal="center" vertical="top" wrapText="1"/>
    </xf>
    <xf numFmtId="0" fontId="2" fillId="3" borderId="119"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7"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121" xfId="0" applyFont="1" applyFill="1" applyBorder="1" applyAlignment="1">
      <alignment horizontal="center" vertical="top" wrapText="1"/>
    </xf>
    <xf numFmtId="0" fontId="5" fillId="3" borderId="154" xfId="0" applyFont="1" applyFill="1" applyBorder="1" applyAlignment="1">
      <alignment horizontal="center" vertical="top"/>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0" fillId="0" borderId="43" xfId="0" applyBorder="1"/>
    <xf numFmtId="0" fontId="0" fillId="0" borderId="54" xfId="0" applyBorder="1"/>
    <xf numFmtId="0" fontId="5" fillId="3" borderId="154" xfId="0" applyFont="1" applyFill="1" applyBorder="1" applyAlignment="1">
      <alignment horizontal="center" vertical="center"/>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0" fillId="0" borderId="138" xfId="0" applyBorder="1" applyAlignment="1">
      <alignment horizontal="right"/>
    </xf>
    <xf numFmtId="0" fontId="0" fillId="0" borderId="56" xfId="0" applyBorder="1" applyAlignment="1">
      <alignment horizontal="right"/>
    </xf>
    <xf numFmtId="168" fontId="0" fillId="0" borderId="138" xfId="10" applyNumberFormat="1" applyFont="1" applyBorder="1" applyAlignment="1">
      <alignment horizontal="right"/>
    </xf>
    <xf numFmtId="168" fontId="0" fillId="0" borderId="56" xfId="10" applyNumberFormat="1"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7" fillId="4" borderId="118" xfId="0" applyFont="1" applyFill="1" applyBorder="1" applyAlignment="1">
      <alignment horizontal="center" vertical="center"/>
    </xf>
    <xf numFmtId="41" fontId="0" fillId="0" borderId="182" xfId="0" applyNumberFormat="1" applyBorder="1" applyAlignment="1">
      <alignment horizontal="right"/>
    </xf>
    <xf numFmtId="41" fontId="0" fillId="0" borderId="183" xfId="0" applyNumberFormat="1" applyBorder="1" applyAlignment="1">
      <alignment horizontal="right"/>
    </xf>
    <xf numFmtId="0" fontId="2" fillId="0" borderId="1" xfId="0" applyFont="1" applyBorder="1" applyAlignment="1">
      <alignment horizontal="center"/>
    </xf>
    <xf numFmtId="0" fontId="2" fillId="0" borderId="119" xfId="0" applyFont="1" applyBorder="1" applyAlignment="1">
      <alignment horizontal="center"/>
    </xf>
    <xf numFmtId="0" fontId="0" fillId="0" borderId="184" xfId="0" applyBorder="1" applyAlignment="1">
      <alignment horizontal="right"/>
    </xf>
    <xf numFmtId="0" fontId="0" fillId="0" borderId="185" xfId="0" applyBorder="1" applyAlignment="1">
      <alignment horizontal="right"/>
    </xf>
    <xf numFmtId="10" fontId="0" fillId="0" borderId="163" xfId="0" applyNumberFormat="1" applyBorder="1" applyAlignment="1">
      <alignment horizontal="right"/>
    </xf>
    <xf numFmtId="10" fontId="0" fillId="0" borderId="164" xfId="0" applyNumberForma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41" fontId="0" fillId="6" borderId="163" xfId="0" applyNumberFormat="1" applyFill="1" applyBorder="1" applyAlignment="1">
      <alignment horizontal="right"/>
    </xf>
    <xf numFmtId="41" fontId="0" fillId="6" borderId="164" xfId="0" applyNumberFormat="1" applyFill="1" applyBorder="1" applyAlignment="1">
      <alignment horizontal="right"/>
    </xf>
    <xf numFmtId="0" fontId="9" fillId="0" borderId="0" xfId="0" applyFont="1" applyAlignment="1">
      <alignment horizontal="center" wrapText="1"/>
    </xf>
    <xf numFmtId="0" fontId="0" fillId="0" borderId="0" xfId="0" applyAlignment="1">
      <alignment horizontal="right"/>
    </xf>
    <xf numFmtId="41" fontId="0" fillId="6" borderId="184" xfId="0" applyNumberFormat="1" applyFill="1" applyBorder="1" applyAlignment="1">
      <alignment horizontal="right"/>
    </xf>
    <xf numFmtId="41" fontId="0" fillId="6" borderId="185" xfId="0" applyNumberFormat="1" applyFill="1" applyBorder="1" applyAlignment="1">
      <alignment horizontal="right"/>
    </xf>
    <xf numFmtId="49" fontId="2" fillId="2" borderId="147" xfId="0" applyNumberFormat="1" applyFont="1" applyFill="1" applyBorder="1" applyAlignment="1">
      <alignment horizontal="center" vertical="center" wrapText="1"/>
    </xf>
    <xf numFmtId="49" fontId="5" fillId="3" borderId="147" xfId="0" applyNumberFormat="1" applyFont="1" applyFill="1" applyBorder="1" applyAlignment="1">
      <alignment horizontal="center" wrapText="1"/>
    </xf>
    <xf numFmtId="0" fontId="2" fillId="3" borderId="147" xfId="0" applyFont="1" applyFill="1" applyBorder="1" applyAlignment="1">
      <alignment horizontal="center" wrapText="1"/>
    </xf>
    <xf numFmtId="49" fontId="2" fillId="3" borderId="118" xfId="0" applyNumberFormat="1" applyFont="1" applyFill="1" applyBorder="1" applyAlignment="1">
      <alignment horizontal="center" vertical="top" wrapText="1"/>
    </xf>
    <xf numFmtId="49" fontId="2" fillId="3" borderId="119"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7"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19"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7" xfId="0" applyFont="1" applyFill="1" applyBorder="1" applyAlignment="1">
      <alignment horizontal="center" vertical="top"/>
    </xf>
    <xf numFmtId="0" fontId="2" fillId="3" borderId="120" xfId="0" applyFont="1" applyFill="1" applyBorder="1" applyAlignment="1">
      <alignment horizontal="center" vertical="top"/>
    </xf>
    <xf numFmtId="0" fontId="2" fillId="3" borderId="121" xfId="0" applyFont="1" applyFill="1" applyBorder="1" applyAlignment="1">
      <alignment horizontal="center" vertical="top"/>
    </xf>
    <xf numFmtId="0" fontId="2" fillId="2" borderId="11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27" xfId="0" applyFont="1" applyFill="1" applyBorder="1" applyAlignment="1">
      <alignment horizontal="center" vertical="center" wrapText="1"/>
    </xf>
    <xf numFmtId="0" fontId="2" fillId="2" borderId="120" xfId="0" applyFont="1" applyFill="1" applyBorder="1" applyAlignment="1">
      <alignment horizontal="center" vertical="center" wrapText="1"/>
    </xf>
    <xf numFmtId="10" fontId="0" fillId="0" borderId="10" xfId="0" applyNumberFormat="1" applyBorder="1" applyAlignment="1">
      <alignment horizontal="right"/>
    </xf>
    <xf numFmtId="10" fontId="0" fillId="0" borderId="11" xfId="0" applyNumberFormat="1" applyBorder="1" applyAlignment="1">
      <alignment horizontal="right"/>
    </xf>
    <xf numFmtId="10" fontId="0" fillId="0" borderId="182" xfId="0" applyNumberFormat="1" applyBorder="1" applyAlignment="1">
      <alignment horizontal="right"/>
    </xf>
    <xf numFmtId="10" fontId="0" fillId="0" borderId="183" xfId="0" applyNumberFormat="1" applyBorder="1" applyAlignment="1">
      <alignment horizontal="right"/>
    </xf>
    <xf numFmtId="49" fontId="5" fillId="3" borderId="147" xfId="0" applyNumberFormat="1" applyFont="1" applyFill="1" applyBorder="1" applyAlignment="1">
      <alignment horizontal="center" vertical="center" wrapText="1"/>
    </xf>
    <xf numFmtId="0" fontId="5" fillId="3" borderId="147" xfId="0" applyFont="1" applyFill="1" applyBorder="1" applyAlignment="1">
      <alignment horizontal="center" vertical="center" wrapText="1"/>
    </xf>
    <xf numFmtId="0" fontId="2" fillId="0" borderId="43" xfId="0" applyFont="1" applyBorder="1"/>
    <xf numFmtId="0" fontId="2" fillId="0" borderId="54" xfId="0" applyFont="1" applyBorder="1"/>
    <xf numFmtId="0" fontId="5" fillId="3" borderId="147" xfId="0" applyFont="1" applyFill="1" applyBorder="1" applyAlignment="1">
      <alignment horizontal="center" wrapText="1"/>
    </xf>
    <xf numFmtId="0" fontId="9" fillId="0" borderId="79" xfId="0" applyFont="1" applyBorder="1" applyAlignment="1">
      <alignment horizontal="center" wrapText="1"/>
    </xf>
    <xf numFmtId="0" fontId="2" fillId="0" borderId="132" xfId="0" applyFont="1" applyBorder="1" applyAlignment="1">
      <alignment horizontal="left"/>
    </xf>
    <xf numFmtId="0" fontId="2" fillId="0" borderId="123"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1" fillId="0" borderId="172" xfId="0" applyFont="1" applyBorder="1"/>
    <xf numFmtId="0" fontId="1" fillId="0" borderId="173" xfId="0" applyFont="1" applyBorder="1"/>
    <xf numFmtId="0" fontId="1" fillId="0" borderId="78" xfId="0" applyFont="1" applyBorder="1"/>
    <xf numFmtId="0" fontId="1" fillId="0" borderId="171" xfId="0" applyFont="1" applyBorder="1"/>
    <xf numFmtId="0" fontId="2" fillId="3" borderId="174" xfId="0" applyFont="1" applyFill="1" applyBorder="1" applyAlignment="1">
      <alignment horizontal="center" vertical="center"/>
    </xf>
    <xf numFmtId="0" fontId="0" fillId="0" borderId="175" xfId="0" applyBorder="1"/>
    <xf numFmtId="0" fontId="0" fillId="0" borderId="176" xfId="0" applyBorder="1"/>
    <xf numFmtId="0" fontId="0" fillId="0" borderId="177" xfId="0" applyBorder="1"/>
    <xf numFmtId="0" fontId="0" fillId="0" borderId="178" xfId="0" applyBorder="1"/>
    <xf numFmtId="0" fontId="19" fillId="0" borderId="78" xfId="0" applyFont="1" applyBorder="1"/>
    <xf numFmtId="0" fontId="19" fillId="0" borderId="171" xfId="0" applyFont="1" applyBorder="1"/>
  </cellXfs>
  <cellStyles count="11">
    <cellStyle name="Comma" xfId="10" builtinId="3"/>
    <cellStyle name="Currency 2" xfId="9" xr:uid="{00000000-0005-0000-0000-000000000000}"/>
    <cellStyle name="FRxAmtStyle" xfId="2" xr:uid="{00000000-0005-0000-0000-000001000000}"/>
    <cellStyle name="FRxCurrStyle" xfId="3" xr:uid="{00000000-0005-0000-0000-000002000000}"/>
    <cellStyle name="FRxPcntStyle" xfId="4" xr:uid="{00000000-0005-0000-0000-000003000000}"/>
    <cellStyle name="Normal" xfId="0" builtinId="0"/>
    <cellStyle name="Normal 2" xfId="1" xr:uid="{00000000-0005-0000-0000-000005000000}"/>
    <cellStyle name="Normal 4" xfId="5" xr:uid="{00000000-0005-0000-0000-000006000000}"/>
    <cellStyle name="STYLE1" xfId="6" xr:uid="{00000000-0005-0000-0000-000007000000}"/>
    <cellStyle name="STYLE2" xfId="7" xr:uid="{00000000-0005-0000-0000-000008000000}"/>
    <cellStyle name="STYLE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a:extLst>
            <a:ext uri="{FF2B5EF4-FFF2-40B4-BE49-F238E27FC236}">
              <a16:creationId xmlns:a16="http://schemas.microsoft.com/office/drawing/2014/main" id="{00000000-0008-0000-0100-00003B4C0000}"/>
            </a:ext>
          </a:extLst>
        </xdr:cNvPr>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a:extLst>
            <a:ext uri="{FF2B5EF4-FFF2-40B4-BE49-F238E27FC236}">
              <a16:creationId xmlns:a16="http://schemas.microsoft.com/office/drawing/2014/main" id="{00000000-0008-0000-0100-00003C4C0000}"/>
            </a:ext>
          </a:extLst>
        </xdr:cNvPr>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a:extLst>
            <a:ext uri="{FF2B5EF4-FFF2-40B4-BE49-F238E27FC236}">
              <a16:creationId xmlns:a16="http://schemas.microsoft.com/office/drawing/2014/main" id="{00000000-0008-0000-0100-000003140000}"/>
            </a:ext>
          </a:extLst>
        </xdr:cNvPr>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a:extLst>
            <a:ext uri="{FF2B5EF4-FFF2-40B4-BE49-F238E27FC236}">
              <a16:creationId xmlns:a16="http://schemas.microsoft.com/office/drawing/2014/main" id="{00000000-0008-0000-0100-000004140000}"/>
            </a:ext>
          </a:extLst>
        </xdr:cNvPr>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42</xdr:row>
          <xdr:rowOff>66675</xdr:rowOff>
        </xdr:from>
        <xdr:to>
          <xdr:col>3</xdr:col>
          <xdr:colOff>561975</xdr:colOff>
          <xdr:row>42</xdr:row>
          <xdr:rowOff>276225</xdr:rowOff>
        </xdr:to>
        <xdr:grpSp>
          <xdr:nvGrpSpPr>
            <xdr:cNvPr id="1027" name="Group 3">
              <a:extLst>
                <a:ext uri="{FF2B5EF4-FFF2-40B4-BE49-F238E27FC236}">
                  <a16:creationId xmlns:a16="http://schemas.microsoft.com/office/drawing/2014/main" id="{00000000-0008-0000-0400-000003040000}"/>
                </a:ext>
              </a:extLst>
            </xdr:cNvPr>
            <xdr:cNvGrpSpPr>
              <a:grpSpLocks/>
            </xdr:cNvGrpSpPr>
          </xdr:nvGrpSpPr>
          <xdr:grpSpPr bwMode="auto">
            <a:xfrm>
              <a:off x="369570" y="7265670"/>
              <a:ext cx="1495425" cy="184785"/>
              <a:chOff x="140" y="652"/>
              <a:chExt cx="156" cy="2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47625</xdr:rowOff>
        </xdr:from>
        <xdr:to>
          <xdr:col>6</xdr:col>
          <xdr:colOff>476250</xdr:colOff>
          <xdr:row>48</xdr:row>
          <xdr:rowOff>200025</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769995" y="8355330"/>
              <a:ext cx="1531620" cy="152400"/>
              <a:chOff x="140" y="652"/>
              <a:chExt cx="156" cy="24"/>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47625</xdr:rowOff>
        </xdr:from>
        <xdr:to>
          <xdr:col>3</xdr:col>
          <xdr:colOff>561975</xdr:colOff>
          <xdr:row>53</xdr:row>
          <xdr:rowOff>200025</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69570" y="9279255"/>
              <a:ext cx="1495425" cy="152400"/>
              <a:chOff x="140" y="652"/>
              <a:chExt cx="156" cy="24"/>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61</xdr:row>
          <xdr:rowOff>57150</xdr:rowOff>
        </xdr:from>
        <xdr:to>
          <xdr:col>4</xdr:col>
          <xdr:colOff>485775</xdr:colOff>
          <xdr:row>62</xdr:row>
          <xdr:rowOff>9525</xdr:rowOff>
        </xdr:to>
        <xdr:grpSp>
          <xdr:nvGrpSpPr>
            <xdr:cNvPr id="1040" name="Group 16">
              <a:extLst>
                <a:ext uri="{FF2B5EF4-FFF2-40B4-BE49-F238E27FC236}">
                  <a16:creationId xmlns:a16="http://schemas.microsoft.com/office/drawing/2014/main" id="{00000000-0008-0000-0400-000010040000}"/>
                </a:ext>
              </a:extLst>
            </xdr:cNvPr>
            <xdr:cNvGrpSpPr>
              <a:grpSpLocks/>
            </xdr:cNvGrpSpPr>
          </xdr:nvGrpSpPr>
          <xdr:grpSpPr bwMode="auto">
            <a:xfrm>
              <a:off x="1495425" y="10721340"/>
              <a:ext cx="1503045" cy="167640"/>
              <a:chOff x="140" y="652"/>
              <a:chExt cx="156" cy="24"/>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64</xdr:row>
          <xdr:rowOff>57150</xdr:rowOff>
        </xdr:from>
        <xdr:to>
          <xdr:col>4</xdr:col>
          <xdr:colOff>485775</xdr:colOff>
          <xdr:row>65</xdr:row>
          <xdr:rowOff>9525</xdr:rowOff>
        </xdr:to>
        <xdr:grpSp>
          <xdr:nvGrpSpPr>
            <xdr:cNvPr id="1043" name="Group 19">
              <a:extLst>
                <a:ext uri="{FF2B5EF4-FFF2-40B4-BE49-F238E27FC236}">
                  <a16:creationId xmlns:a16="http://schemas.microsoft.com/office/drawing/2014/main" id="{00000000-0008-0000-0400-000013040000}"/>
                </a:ext>
              </a:extLst>
            </xdr:cNvPr>
            <xdr:cNvGrpSpPr>
              <a:grpSpLocks/>
            </xdr:cNvGrpSpPr>
          </xdr:nvGrpSpPr>
          <xdr:grpSpPr bwMode="auto">
            <a:xfrm>
              <a:off x="1495425" y="11273790"/>
              <a:ext cx="1503045" cy="129540"/>
              <a:chOff x="140" y="652"/>
              <a:chExt cx="156" cy="24"/>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a:extLst>
                <a:ext uri="{FF2B5EF4-FFF2-40B4-BE49-F238E27FC236}">
                  <a16:creationId xmlns:a16="http://schemas.microsoft.com/office/drawing/2014/main" id="{00000000-0008-0000-0500-000007080000}"/>
                </a:ext>
              </a:extLst>
            </xdr:cNvPr>
            <xdr:cNvGrpSpPr>
              <a:grpSpLocks/>
            </xdr:cNvGrpSpPr>
          </xdr:nvGrpSpPr>
          <xdr:grpSpPr bwMode="auto">
            <a:xfrm>
              <a:off x="417195" y="2586990"/>
              <a:ext cx="1495425" cy="163830"/>
              <a:chOff x="140" y="652"/>
              <a:chExt cx="156" cy="24"/>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a:extLst>
                <a:ext uri="{FF2B5EF4-FFF2-40B4-BE49-F238E27FC236}">
                  <a16:creationId xmlns:a16="http://schemas.microsoft.com/office/drawing/2014/main" id="{00000000-0008-0000-0500-00000A080000}"/>
                </a:ext>
              </a:extLst>
            </xdr:cNvPr>
            <xdr:cNvGrpSpPr>
              <a:grpSpLocks/>
            </xdr:cNvGrpSpPr>
          </xdr:nvGrpSpPr>
          <xdr:grpSpPr bwMode="auto">
            <a:xfrm>
              <a:off x="417195" y="4758690"/>
              <a:ext cx="1495425" cy="163830"/>
              <a:chOff x="140" y="652"/>
              <a:chExt cx="156" cy="24"/>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a:extLst>
                <a:ext uri="{FF2B5EF4-FFF2-40B4-BE49-F238E27FC236}">
                  <a16:creationId xmlns:a16="http://schemas.microsoft.com/office/drawing/2014/main" id="{00000000-0008-0000-0500-00000D080000}"/>
                </a:ext>
              </a:extLst>
            </xdr:cNvPr>
            <xdr:cNvGrpSpPr>
              <a:grpSpLocks/>
            </xdr:cNvGrpSpPr>
          </xdr:nvGrpSpPr>
          <xdr:grpSpPr bwMode="auto">
            <a:xfrm>
              <a:off x="417195" y="5692140"/>
              <a:ext cx="1495425" cy="163830"/>
              <a:chOff x="140" y="652"/>
              <a:chExt cx="156" cy="24"/>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a:extLst>
                <a:ext uri="{FF2B5EF4-FFF2-40B4-BE49-F238E27FC236}">
                  <a16:creationId xmlns:a16="http://schemas.microsoft.com/office/drawing/2014/main" id="{00000000-0008-0000-0500-000010080000}"/>
                </a:ext>
              </a:extLst>
            </xdr:cNvPr>
            <xdr:cNvGrpSpPr>
              <a:grpSpLocks/>
            </xdr:cNvGrpSpPr>
          </xdr:nvGrpSpPr>
          <xdr:grpSpPr bwMode="auto">
            <a:xfrm>
              <a:off x="417195" y="6797040"/>
              <a:ext cx="1495425" cy="163830"/>
              <a:chOff x="140" y="652"/>
              <a:chExt cx="156" cy="2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a:extLst>
                <a:ext uri="{FF2B5EF4-FFF2-40B4-BE49-F238E27FC236}">
                  <a16:creationId xmlns:a16="http://schemas.microsoft.com/office/drawing/2014/main" id="{00000000-0008-0000-0500-000016080000}"/>
                </a:ext>
              </a:extLst>
            </xdr:cNvPr>
            <xdr:cNvGrpSpPr>
              <a:grpSpLocks/>
            </xdr:cNvGrpSpPr>
          </xdr:nvGrpSpPr>
          <xdr:grpSpPr bwMode="auto">
            <a:xfrm>
              <a:off x="3674745" y="7387590"/>
              <a:ext cx="1485900" cy="163830"/>
              <a:chOff x="140" y="652"/>
              <a:chExt cx="156" cy="24"/>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a:extLst>
                <a:ext uri="{FF2B5EF4-FFF2-40B4-BE49-F238E27FC236}">
                  <a16:creationId xmlns:a16="http://schemas.microsoft.com/office/drawing/2014/main" id="{00000000-0008-0000-0500-000019080000}"/>
                </a:ext>
              </a:extLst>
            </xdr:cNvPr>
            <xdr:cNvGrpSpPr>
              <a:grpSpLocks/>
            </xdr:cNvGrpSpPr>
          </xdr:nvGrpSpPr>
          <xdr:grpSpPr bwMode="auto">
            <a:xfrm>
              <a:off x="417195" y="8473440"/>
              <a:ext cx="1495425" cy="163830"/>
              <a:chOff x="140" y="652"/>
              <a:chExt cx="156" cy="24"/>
            </a:xfrm>
          </xdr:grpSpPr>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a:extLst>
                <a:ext uri="{FF2B5EF4-FFF2-40B4-BE49-F238E27FC236}">
                  <a16:creationId xmlns:a16="http://schemas.microsoft.com/office/drawing/2014/main" id="{00000000-0008-0000-0500-00001C080000}"/>
                </a:ext>
              </a:extLst>
            </xdr:cNvPr>
            <xdr:cNvGrpSpPr>
              <a:grpSpLocks/>
            </xdr:cNvGrpSpPr>
          </xdr:nvGrpSpPr>
          <xdr:grpSpPr bwMode="auto">
            <a:xfrm>
              <a:off x="3674745" y="9235440"/>
              <a:ext cx="1485900" cy="163830"/>
              <a:chOff x="140" y="652"/>
              <a:chExt cx="156" cy="24"/>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a:extLst>
                <a:ext uri="{FF2B5EF4-FFF2-40B4-BE49-F238E27FC236}">
                  <a16:creationId xmlns:a16="http://schemas.microsoft.com/office/drawing/2014/main" id="{00000000-0008-0000-0500-00001F080000}"/>
                </a:ext>
              </a:extLst>
            </xdr:cNvPr>
            <xdr:cNvGrpSpPr>
              <a:grpSpLocks/>
            </xdr:cNvGrpSpPr>
          </xdr:nvGrpSpPr>
          <xdr:grpSpPr bwMode="auto">
            <a:xfrm>
              <a:off x="417195" y="11559540"/>
              <a:ext cx="1495425" cy="163830"/>
              <a:chOff x="140" y="652"/>
              <a:chExt cx="156" cy="24"/>
            </a:xfrm>
          </xdr:grpSpPr>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a:extLst>
                <a:ext uri="{FF2B5EF4-FFF2-40B4-BE49-F238E27FC236}">
                  <a16:creationId xmlns:a16="http://schemas.microsoft.com/office/drawing/2014/main" id="{00000000-0008-0000-0500-00001A000000}"/>
                </a:ext>
              </a:extLst>
            </xdr:cNvPr>
            <xdr:cNvGrpSpPr>
              <a:grpSpLocks/>
            </xdr:cNvGrpSpPr>
          </xdr:nvGrpSpPr>
          <xdr:grpSpPr bwMode="auto">
            <a:xfrm>
              <a:off x="417195" y="3863340"/>
              <a:ext cx="1495425" cy="194310"/>
              <a:chOff x="140" y="652"/>
              <a:chExt cx="156" cy="24"/>
            </a:xfrm>
          </xdr:grpSpPr>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a:extLst>
                <a:ext uri="{FF2B5EF4-FFF2-40B4-BE49-F238E27FC236}">
                  <a16:creationId xmlns:a16="http://schemas.microsoft.com/office/drawing/2014/main" id="{00000000-0008-0000-0600-0000010C0000}"/>
                </a:ext>
              </a:extLst>
            </xdr:cNvPr>
            <xdr:cNvGrpSpPr>
              <a:grpSpLocks/>
            </xdr:cNvGrpSpPr>
          </xdr:nvGrpSpPr>
          <xdr:grpSpPr bwMode="auto">
            <a:xfrm>
              <a:off x="417195" y="960120"/>
              <a:ext cx="1485900" cy="163830"/>
              <a:chOff x="140" y="652"/>
              <a:chExt cx="156" cy="24"/>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a:extLst>
                <a:ext uri="{FF2B5EF4-FFF2-40B4-BE49-F238E27FC236}">
                  <a16:creationId xmlns:a16="http://schemas.microsoft.com/office/drawing/2014/main" id="{00000000-0008-0000-0600-0000040C0000}"/>
                </a:ext>
              </a:extLst>
            </xdr:cNvPr>
            <xdr:cNvGrpSpPr>
              <a:grpSpLocks/>
            </xdr:cNvGrpSpPr>
          </xdr:nvGrpSpPr>
          <xdr:grpSpPr bwMode="auto">
            <a:xfrm>
              <a:off x="417195" y="2512695"/>
              <a:ext cx="1485900" cy="152400"/>
              <a:chOff x="140" y="652"/>
              <a:chExt cx="156" cy="24"/>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a:extLst>
                <a:ext uri="{FF2B5EF4-FFF2-40B4-BE49-F238E27FC236}">
                  <a16:creationId xmlns:a16="http://schemas.microsoft.com/office/drawing/2014/main" id="{00000000-0008-0000-0600-0000070C0000}"/>
                </a:ext>
              </a:extLst>
            </xdr:cNvPr>
            <xdr:cNvGrpSpPr>
              <a:grpSpLocks/>
            </xdr:cNvGrpSpPr>
          </xdr:nvGrpSpPr>
          <xdr:grpSpPr bwMode="auto">
            <a:xfrm>
              <a:off x="3465195" y="2865120"/>
              <a:ext cx="1485900" cy="152400"/>
              <a:chOff x="140" y="652"/>
              <a:chExt cx="156" cy="24"/>
            </a:xfrm>
          </xdr:grpSpPr>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a:extLst>
                <a:ext uri="{FF2B5EF4-FFF2-40B4-BE49-F238E27FC236}">
                  <a16:creationId xmlns:a16="http://schemas.microsoft.com/office/drawing/2014/main" id="{00000000-0008-0000-0600-00000A0C0000}"/>
                </a:ext>
              </a:extLst>
            </xdr:cNvPr>
            <xdr:cNvGrpSpPr>
              <a:grpSpLocks/>
            </xdr:cNvGrpSpPr>
          </xdr:nvGrpSpPr>
          <xdr:grpSpPr bwMode="auto">
            <a:xfrm>
              <a:off x="417195" y="7246620"/>
              <a:ext cx="1485900" cy="152400"/>
              <a:chOff x="140" y="652"/>
              <a:chExt cx="156" cy="24"/>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45</xdr:row>
      <xdr:rowOff>66675</xdr:rowOff>
    </xdr:from>
    <xdr:ext cx="184731" cy="264560"/>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4"/>
  <sheetViews>
    <sheetView showGridLines="0" tabSelected="1" zoomScaleNormal="100" workbookViewId="0">
      <selection activeCell="R64" sqref="R64"/>
    </sheetView>
  </sheetViews>
  <sheetFormatPr defaultRowHeight="13.2" x14ac:dyDescent="0.25"/>
  <cols>
    <col min="4" max="4" width="2" bestFit="1" customWidth="1"/>
    <col min="5" max="5" width="12.6640625" customWidth="1"/>
    <col min="6" max="6" width="10.33203125" customWidth="1"/>
    <col min="7" max="7" width="6.88671875" customWidth="1"/>
    <col min="8" max="8" width="2" customWidth="1"/>
  </cols>
  <sheetData>
    <row r="1" spans="1:16" x14ac:dyDescent="0.25">
      <c r="A1" s="153"/>
      <c r="B1" s="153"/>
      <c r="C1" s="153"/>
      <c r="D1" s="153"/>
      <c r="E1" s="153"/>
      <c r="F1" s="153"/>
      <c r="G1" s="157" t="s">
        <v>244</v>
      </c>
      <c r="H1" s="153"/>
      <c r="I1" s="153"/>
      <c r="J1" s="154" t="s">
        <v>325</v>
      </c>
      <c r="K1" s="155"/>
    </row>
    <row r="2" spans="1:16" ht="6" customHeight="1" x14ac:dyDescent="0.25">
      <c r="A2" s="153"/>
      <c r="B2" s="153"/>
      <c r="C2" s="153"/>
      <c r="D2" s="153"/>
      <c r="E2" s="153"/>
      <c r="F2" s="153"/>
      <c r="G2" s="153"/>
      <c r="H2" s="153"/>
      <c r="I2" s="153"/>
      <c r="J2" s="153"/>
      <c r="K2" s="153"/>
    </row>
    <row r="3" spans="1:16" x14ac:dyDescent="0.25">
      <c r="A3" s="156" t="s">
        <v>48</v>
      </c>
      <c r="B3" s="156"/>
      <c r="C3" s="156"/>
      <c r="D3" s="156"/>
      <c r="E3" s="156"/>
      <c r="F3" s="156"/>
      <c r="G3" s="156"/>
      <c r="H3" s="156"/>
      <c r="I3" s="156"/>
      <c r="J3" s="156"/>
      <c r="K3" s="156"/>
    </row>
    <row r="4" spans="1:16" x14ac:dyDescent="0.25">
      <c r="A4" s="156" t="s">
        <v>148</v>
      </c>
      <c r="B4" s="156"/>
      <c r="C4" s="156"/>
      <c r="D4" s="156"/>
      <c r="E4" s="156"/>
      <c r="F4" s="156"/>
      <c r="G4" s="156"/>
      <c r="H4" s="156"/>
      <c r="I4" s="156"/>
      <c r="J4" s="156"/>
      <c r="K4" s="156"/>
    </row>
    <row r="5" spans="1:16" x14ac:dyDescent="0.25">
      <c r="A5" s="179" t="s">
        <v>450</v>
      </c>
      <c r="B5" s="180"/>
      <c r="C5" s="180"/>
      <c r="D5" s="180"/>
      <c r="E5" s="180"/>
      <c r="F5" s="180"/>
      <c r="G5" s="180"/>
      <c r="H5" s="180"/>
      <c r="I5" s="180"/>
      <c r="J5" s="180"/>
      <c r="K5" s="180"/>
    </row>
    <row r="6" spans="1:16" x14ac:dyDescent="0.25">
      <c r="A6" s="168"/>
      <c r="B6" s="168"/>
      <c r="C6" s="168"/>
      <c r="D6" s="168"/>
      <c r="E6" s="168"/>
      <c r="F6" s="168"/>
      <c r="G6" s="168"/>
      <c r="H6" s="168"/>
      <c r="I6" s="168"/>
      <c r="J6" s="168"/>
      <c r="K6" s="168"/>
    </row>
    <row r="7" spans="1:16" ht="16.2" thickBot="1" x14ac:dyDescent="0.35">
      <c r="A7" s="80"/>
      <c r="B7" s="170" t="s">
        <v>71</v>
      </c>
      <c r="C7" s="170"/>
      <c r="D7" s="170"/>
      <c r="E7" s="170"/>
      <c r="F7" s="170"/>
      <c r="G7" s="170"/>
      <c r="H7" s="170"/>
      <c r="I7" s="170"/>
      <c r="J7" s="170"/>
      <c r="K7" s="81"/>
      <c r="P7" s="17"/>
    </row>
    <row r="8" spans="1:16" x14ac:dyDescent="0.25">
      <c r="A8" s="169" t="s">
        <v>85</v>
      </c>
      <c r="B8" s="169"/>
      <c r="C8" s="169"/>
      <c r="D8" s="169"/>
      <c r="E8" s="169"/>
      <c r="F8" s="169"/>
      <c r="G8" s="169"/>
      <c r="H8" s="169"/>
      <c r="I8" s="169"/>
      <c r="J8" s="169"/>
      <c r="K8" s="169"/>
    </row>
    <row r="9" spans="1:16" ht="7.5" customHeight="1" x14ac:dyDescent="0.25">
      <c r="A9" s="153"/>
      <c r="B9" s="153"/>
      <c r="C9" s="153"/>
      <c r="D9" s="153"/>
      <c r="E9" s="153"/>
      <c r="F9" s="153"/>
      <c r="G9" s="153"/>
      <c r="H9" s="153"/>
      <c r="I9" s="153"/>
      <c r="J9" s="153"/>
      <c r="K9" s="153"/>
    </row>
    <row r="10" spans="1:16" x14ac:dyDescent="0.25">
      <c r="A10" s="159" t="s">
        <v>239</v>
      </c>
      <c r="B10" s="171"/>
      <c r="C10" s="171"/>
      <c r="D10" s="173"/>
      <c r="E10" s="174"/>
      <c r="F10" s="174"/>
      <c r="G10" s="157"/>
      <c r="H10" s="153"/>
      <c r="I10" s="153"/>
      <c r="J10" s="153"/>
      <c r="K10" s="153"/>
    </row>
    <row r="11" spans="1:16" x14ac:dyDescent="0.25">
      <c r="A11" s="158"/>
      <c r="B11" s="158"/>
      <c r="C11" s="158"/>
      <c r="D11" s="158"/>
      <c r="E11" s="158"/>
      <c r="F11" s="158"/>
      <c r="G11" s="158"/>
      <c r="H11" s="158"/>
      <c r="I11" s="158"/>
      <c r="J11" s="158"/>
      <c r="K11" s="158"/>
    </row>
    <row r="12" spans="1:16" x14ac:dyDescent="0.25">
      <c r="A12" s="16" t="s">
        <v>240</v>
      </c>
      <c r="B12" s="13"/>
      <c r="C12" s="13"/>
      <c r="D12" s="50"/>
      <c r="E12" s="173"/>
      <c r="F12" s="174"/>
      <c r="G12" s="157"/>
      <c r="H12" s="153"/>
      <c r="I12" s="153"/>
      <c r="J12" s="153"/>
      <c r="K12" s="153"/>
    </row>
    <row r="13" spans="1:16" x14ac:dyDescent="0.25">
      <c r="A13" s="159"/>
      <c r="B13" s="153"/>
      <c r="C13" s="153"/>
      <c r="D13" s="153"/>
      <c r="E13" s="153"/>
      <c r="F13" s="153"/>
      <c r="G13" s="153"/>
      <c r="H13" s="153"/>
      <c r="I13" s="153"/>
      <c r="J13" s="153"/>
      <c r="K13" s="153"/>
    </row>
    <row r="14" spans="1:16" x14ac:dyDescent="0.25">
      <c r="A14" s="16" t="s">
        <v>326</v>
      </c>
      <c r="E14" s="99"/>
      <c r="F14" s="165"/>
      <c r="G14" s="172"/>
      <c r="H14" s="172"/>
      <c r="I14" s="172"/>
      <c r="J14" s="172"/>
      <c r="K14" s="172"/>
    </row>
    <row r="15" spans="1:16" x14ac:dyDescent="0.25">
      <c r="A15" s="164"/>
      <c r="B15" s="165"/>
      <c r="C15" s="165"/>
      <c r="D15" s="165"/>
      <c r="E15" s="165"/>
      <c r="F15" s="165"/>
      <c r="G15" s="165"/>
      <c r="H15" s="165"/>
      <c r="I15" s="165"/>
      <c r="J15" s="165"/>
      <c r="K15" s="165"/>
    </row>
    <row r="16" spans="1:16" x14ac:dyDescent="0.25">
      <c r="A16" s="166"/>
      <c r="B16" s="167"/>
      <c r="C16" s="167"/>
      <c r="D16" s="167"/>
      <c r="E16" s="167"/>
      <c r="F16" s="167"/>
      <c r="G16" s="167"/>
      <c r="H16" s="167"/>
      <c r="I16" s="167"/>
      <c r="J16" s="167"/>
      <c r="K16" s="167"/>
    </row>
    <row r="17" spans="1:11" x14ac:dyDescent="0.25">
      <c r="A17" s="159" t="s">
        <v>241</v>
      </c>
      <c r="B17" s="153"/>
      <c r="C17" s="153"/>
      <c r="D17" s="160"/>
      <c r="E17" s="161"/>
      <c r="F17" s="161"/>
      <c r="G17" s="161"/>
      <c r="H17" s="161"/>
      <c r="J17" s="160"/>
      <c r="K17" s="161"/>
    </row>
    <row r="18" spans="1:11" x14ac:dyDescent="0.25">
      <c r="A18" s="159"/>
      <c r="B18" s="153"/>
      <c r="C18" s="153"/>
      <c r="D18" s="162" t="s">
        <v>149</v>
      </c>
      <c r="E18" s="167"/>
      <c r="F18" s="167"/>
      <c r="G18" s="167"/>
      <c r="H18" s="167"/>
      <c r="J18" s="162" t="s">
        <v>150</v>
      </c>
      <c r="K18" s="163"/>
    </row>
    <row r="19" spans="1:11" x14ac:dyDescent="0.25">
      <c r="A19" s="159"/>
      <c r="B19" s="153"/>
      <c r="C19" s="153"/>
      <c r="D19" s="153"/>
      <c r="E19" s="153"/>
      <c r="F19" s="153"/>
      <c r="G19" s="153"/>
      <c r="H19" s="153"/>
      <c r="I19" s="153"/>
      <c r="J19" s="153"/>
      <c r="K19" s="153"/>
    </row>
    <row r="20" spans="1:11" x14ac:dyDescent="0.25">
      <c r="A20" s="159" t="s">
        <v>242</v>
      </c>
      <c r="B20" s="153"/>
      <c r="C20" s="153"/>
      <c r="D20" s="160"/>
      <c r="E20" s="161"/>
      <c r="F20" s="161"/>
      <c r="G20" s="161"/>
      <c r="H20" s="161"/>
      <c r="J20" s="160"/>
      <c r="K20" s="161"/>
    </row>
    <row r="21" spans="1:11" ht="16.5" customHeight="1" x14ac:dyDescent="0.25">
      <c r="A21" s="159"/>
      <c r="B21" s="153"/>
      <c r="C21" s="153"/>
      <c r="D21" s="162" t="s">
        <v>149</v>
      </c>
      <c r="E21" s="167"/>
      <c r="F21" s="167"/>
      <c r="G21" s="167"/>
      <c r="H21" s="167"/>
      <c r="I21" s="51"/>
      <c r="J21" s="162" t="s">
        <v>150</v>
      </c>
      <c r="K21" s="162"/>
    </row>
    <row r="22" spans="1:11" x14ac:dyDescent="0.25">
      <c r="A22" s="176" t="s">
        <v>327</v>
      </c>
      <c r="B22" s="176"/>
      <c r="C22" s="176"/>
      <c r="D22" s="176"/>
      <c r="E22" s="176"/>
      <c r="F22" s="176"/>
      <c r="G22" s="176"/>
      <c r="H22" s="176"/>
      <c r="I22" s="176"/>
      <c r="J22" s="176"/>
      <c r="K22" s="176"/>
    </row>
    <row r="23" spans="1:11" ht="5.25" customHeight="1" x14ac:dyDescent="0.25">
      <c r="A23" s="176"/>
      <c r="B23" s="176"/>
      <c r="C23" s="176"/>
      <c r="D23" s="176"/>
      <c r="E23" s="176"/>
      <c r="F23" s="176"/>
      <c r="G23" s="176"/>
      <c r="H23" s="176"/>
      <c r="I23" s="176"/>
      <c r="J23" s="176"/>
      <c r="K23" s="176"/>
    </row>
    <row r="24" spans="1:11" x14ac:dyDescent="0.25">
      <c r="A24" s="18" t="s">
        <v>243</v>
      </c>
      <c r="B24" s="177" t="s">
        <v>149</v>
      </c>
      <c r="C24" s="177"/>
      <c r="D24" s="178"/>
      <c r="E24" s="18" t="s">
        <v>243</v>
      </c>
      <c r="F24" s="177" t="s">
        <v>149</v>
      </c>
      <c r="G24" s="177"/>
      <c r="H24" s="178"/>
      <c r="I24" s="18" t="s">
        <v>243</v>
      </c>
      <c r="J24" s="177" t="s">
        <v>149</v>
      </c>
      <c r="K24" s="177"/>
    </row>
    <row r="25" spans="1:11" x14ac:dyDescent="0.25">
      <c r="A25" t="s">
        <v>0</v>
      </c>
      <c r="B25" s="172"/>
      <c r="C25" s="172"/>
      <c r="D25" s="153"/>
      <c r="E25" t="s">
        <v>3</v>
      </c>
      <c r="F25" s="172"/>
      <c r="G25" s="172"/>
      <c r="H25" s="153"/>
      <c r="J25" s="172"/>
      <c r="K25" s="172"/>
    </row>
    <row r="26" spans="1:11" x14ac:dyDescent="0.25">
      <c r="A26" t="s">
        <v>1</v>
      </c>
      <c r="B26" s="175"/>
      <c r="C26" s="175"/>
      <c r="D26" s="153"/>
      <c r="E26" t="s">
        <v>3</v>
      </c>
      <c r="F26" s="175"/>
      <c r="G26" s="175"/>
      <c r="H26" s="153"/>
      <c r="J26" s="172"/>
      <c r="K26" s="172"/>
    </row>
    <row r="27" spans="1:11" x14ac:dyDescent="0.25">
      <c r="A27" t="s">
        <v>2</v>
      </c>
      <c r="B27" s="175"/>
      <c r="C27" s="175"/>
      <c r="D27" s="153"/>
      <c r="E27" t="s">
        <v>3</v>
      </c>
      <c r="F27" s="175"/>
      <c r="G27" s="175"/>
      <c r="H27" s="153"/>
      <c r="J27" s="172"/>
      <c r="K27" s="172"/>
    </row>
    <row r="28" spans="1:11" x14ac:dyDescent="0.25">
      <c r="B28" s="175"/>
      <c r="C28" s="175"/>
      <c r="D28" s="153"/>
      <c r="F28" s="175"/>
      <c r="G28" s="175"/>
      <c r="H28" s="153"/>
      <c r="J28" s="172"/>
      <c r="K28" s="172"/>
    </row>
    <row r="29" spans="1:11" x14ac:dyDescent="0.25">
      <c r="B29" s="175"/>
      <c r="C29" s="175"/>
      <c r="D29" s="153"/>
      <c r="F29" s="175"/>
      <c r="G29" s="175"/>
      <c r="H29" s="153"/>
      <c r="J29" s="172"/>
      <c r="K29" s="172"/>
    </row>
    <row r="30" spans="1:11" ht="12.75" customHeight="1" x14ac:dyDescent="0.25">
      <c r="B30" s="175"/>
      <c r="C30" s="175"/>
      <c r="D30" s="153"/>
      <c r="F30" s="175"/>
      <c r="G30" s="175"/>
      <c r="H30" s="153"/>
      <c r="J30" s="172"/>
      <c r="K30" s="172"/>
    </row>
    <row r="31" spans="1:11" ht="6.75" customHeight="1" x14ac:dyDescent="0.25"/>
    <row r="32" spans="1:11" ht="16.5" customHeight="1" x14ac:dyDescent="0.25">
      <c r="A32" s="176" t="s">
        <v>328</v>
      </c>
      <c r="B32" s="176"/>
      <c r="C32" s="176"/>
      <c r="D32" s="176"/>
      <c r="E32" s="176"/>
      <c r="F32" s="176"/>
      <c r="G32" s="176"/>
      <c r="H32" s="176"/>
      <c r="I32" s="176"/>
      <c r="J32" s="176"/>
      <c r="K32" s="176"/>
    </row>
    <row r="33" spans="1:11" ht="5.25" customHeight="1" x14ac:dyDescent="0.25">
      <c r="A33" s="176"/>
      <c r="B33" s="176"/>
      <c r="C33" s="176"/>
      <c r="D33" s="176"/>
      <c r="E33" s="176"/>
      <c r="F33" s="176"/>
      <c r="G33" s="176"/>
      <c r="H33" s="176"/>
      <c r="I33" s="176"/>
      <c r="J33" s="176"/>
      <c r="K33" s="176"/>
    </row>
    <row r="34" spans="1:11" x14ac:dyDescent="0.25">
      <c r="A34" s="177" t="s">
        <v>149</v>
      </c>
      <c r="B34" s="177"/>
      <c r="C34" s="177"/>
      <c r="D34" s="181"/>
      <c r="E34" s="177" t="s">
        <v>149</v>
      </c>
      <c r="F34" s="177"/>
      <c r="G34" s="177"/>
      <c r="H34" s="181"/>
      <c r="I34" s="177" t="s">
        <v>149</v>
      </c>
      <c r="J34" s="177"/>
      <c r="K34" s="177"/>
    </row>
    <row r="35" spans="1:11" x14ac:dyDescent="0.25">
      <c r="A35" s="172"/>
      <c r="B35" s="172"/>
      <c r="C35" s="172"/>
      <c r="D35" s="153"/>
      <c r="E35" s="172"/>
      <c r="F35" s="172"/>
      <c r="G35" s="172"/>
      <c r="H35" s="153"/>
      <c r="I35" s="172"/>
      <c r="J35" s="172"/>
      <c r="K35" s="172"/>
    </row>
    <row r="36" spans="1:11" x14ac:dyDescent="0.25">
      <c r="A36" s="172"/>
      <c r="B36" s="172"/>
      <c r="C36" s="172"/>
      <c r="D36" s="153"/>
      <c r="E36" s="172"/>
      <c r="F36" s="172"/>
      <c r="G36" s="172"/>
      <c r="H36" s="153"/>
      <c r="I36" s="175"/>
      <c r="J36" s="175"/>
      <c r="K36" s="175"/>
    </row>
    <row r="37" spans="1:11" x14ac:dyDescent="0.25">
      <c r="A37" s="172"/>
      <c r="B37" s="172"/>
      <c r="C37" s="172"/>
      <c r="D37" s="153"/>
      <c r="E37" s="172"/>
      <c r="F37" s="172"/>
      <c r="G37" s="172"/>
      <c r="H37" s="153"/>
      <c r="I37" s="175"/>
      <c r="J37" s="175"/>
      <c r="K37" s="175"/>
    </row>
    <row r="38" spans="1:11" x14ac:dyDescent="0.25">
      <c r="A38" s="172"/>
      <c r="B38" s="172"/>
      <c r="C38" s="172"/>
      <c r="D38" s="153"/>
      <c r="E38" s="172"/>
      <c r="F38" s="172"/>
      <c r="G38" s="172"/>
      <c r="H38" s="153"/>
      <c r="I38" s="175"/>
      <c r="J38" s="175"/>
      <c r="K38" s="175"/>
    </row>
    <row r="39" spans="1:11" x14ac:dyDescent="0.25">
      <c r="A39" s="172"/>
      <c r="B39" s="172"/>
      <c r="C39" s="172"/>
      <c r="D39" s="153"/>
      <c r="E39" s="172"/>
      <c r="F39" s="172"/>
      <c r="G39" s="172"/>
      <c r="H39" s="153"/>
      <c r="I39" s="175"/>
      <c r="J39" s="175"/>
      <c r="K39" s="175"/>
    </row>
    <row r="40" spans="1:11" ht="6" customHeight="1" x14ac:dyDescent="0.25">
      <c r="A40" s="167"/>
      <c r="B40" s="167"/>
      <c r="C40" s="167"/>
      <c r="D40" s="153"/>
      <c r="E40" s="167"/>
      <c r="F40" s="167"/>
      <c r="G40" s="167"/>
      <c r="H40" s="153"/>
      <c r="I40" s="167"/>
      <c r="J40" s="167"/>
      <c r="K40" s="167"/>
    </row>
    <row r="41" spans="1:11" x14ac:dyDescent="0.25">
      <c r="A41" t="s">
        <v>4</v>
      </c>
      <c r="B41" s="172"/>
      <c r="C41" s="172"/>
      <c r="D41" s="153"/>
      <c r="E41" s="153"/>
      <c r="F41" s="153"/>
      <c r="G41" s="153"/>
      <c r="H41" s="153"/>
      <c r="I41" s="153"/>
      <c r="J41" s="153"/>
      <c r="K41" s="153"/>
    </row>
    <row r="42" spans="1:11" x14ac:dyDescent="0.25">
      <c r="A42" t="s">
        <v>5</v>
      </c>
      <c r="B42" s="172"/>
      <c r="C42" s="172"/>
      <c r="D42" s="153"/>
      <c r="E42" s="153"/>
      <c r="F42" s="153"/>
      <c r="G42" s="153"/>
      <c r="H42" s="153"/>
      <c r="I42" s="153"/>
      <c r="J42" s="153"/>
      <c r="K42" s="153"/>
    </row>
    <row r="43" spans="1:11" ht="6.75" customHeight="1" x14ac:dyDescent="0.25">
      <c r="A43" s="153"/>
      <c r="B43" s="153"/>
      <c r="C43" s="153"/>
      <c r="D43" s="153"/>
      <c r="E43" s="153"/>
      <c r="F43" s="153"/>
      <c r="G43" s="153"/>
      <c r="H43" s="153"/>
      <c r="I43" s="153"/>
      <c r="J43" s="153"/>
      <c r="K43" s="153"/>
    </row>
    <row r="44" spans="1:11" x14ac:dyDescent="0.25">
      <c r="A44" s="183">
        <f>B25</f>
        <v>0</v>
      </c>
      <c r="B44" s="183"/>
      <c r="C44" s="183"/>
      <c r="D44" s="153"/>
      <c r="E44" t="s">
        <v>0</v>
      </c>
      <c r="F44" s="153"/>
      <c r="G44" s="153"/>
      <c r="H44" s="153"/>
      <c r="I44" s="153"/>
      <c r="J44" s="153"/>
      <c r="K44" s="153"/>
    </row>
    <row r="45" spans="1:11" x14ac:dyDescent="0.25">
      <c r="A45" s="183">
        <f>B26</f>
        <v>0</v>
      </c>
      <c r="B45" s="183"/>
      <c r="C45" s="183"/>
      <c r="D45" s="153"/>
      <c r="E45" t="s">
        <v>1</v>
      </c>
      <c r="F45" s="153"/>
      <c r="G45" s="153"/>
      <c r="H45" s="153"/>
      <c r="I45" s="153"/>
      <c r="J45" s="153"/>
      <c r="K45" s="153"/>
    </row>
    <row r="46" spans="1:11" x14ac:dyDescent="0.25">
      <c r="A46" s="183">
        <f>B27</f>
        <v>0</v>
      </c>
      <c r="B46" s="183"/>
      <c r="C46" s="183"/>
      <c r="D46" s="153"/>
      <c r="E46" t="s">
        <v>2</v>
      </c>
      <c r="F46" s="153"/>
      <c r="G46" s="153"/>
      <c r="H46" s="153"/>
      <c r="I46" s="153"/>
      <c r="J46" s="153"/>
      <c r="K46" s="153"/>
    </row>
    <row r="47" spans="1:11" x14ac:dyDescent="0.25">
      <c r="A47" s="153"/>
      <c r="B47" s="153"/>
      <c r="C47" s="153"/>
      <c r="D47" s="153"/>
      <c r="E47" s="153"/>
      <c r="F47" s="153"/>
      <c r="G47" s="153"/>
      <c r="H47" s="153"/>
      <c r="I47" s="153"/>
      <c r="J47" s="153"/>
      <c r="K47" s="153"/>
    </row>
    <row r="48" spans="1:11" x14ac:dyDescent="0.25">
      <c r="A48" t="s">
        <v>69</v>
      </c>
      <c r="B48" s="184">
        <f>IF(B7=VOID!A3,0,B7)</f>
        <v>0</v>
      </c>
      <c r="C48" s="184"/>
      <c r="D48" s="184"/>
      <c r="E48" s="184"/>
      <c r="F48" s="184"/>
      <c r="G48" s="184"/>
      <c r="H48" s="184"/>
      <c r="I48" t="s">
        <v>6</v>
      </c>
    </row>
    <row r="49" spans="1:11" x14ac:dyDescent="0.25">
      <c r="A49" s="132" t="s">
        <v>462</v>
      </c>
    </row>
    <row r="50" spans="1:11" x14ac:dyDescent="0.25">
      <c r="A50" s="132" t="s">
        <v>459</v>
      </c>
    </row>
    <row r="51" spans="1:11" x14ac:dyDescent="0.25">
      <c r="A51" s="132" t="s">
        <v>460</v>
      </c>
    </row>
    <row r="52" spans="1:11" x14ac:dyDescent="0.25">
      <c r="A52" s="132" t="s">
        <v>461</v>
      </c>
    </row>
    <row r="53" spans="1:11" x14ac:dyDescent="0.25">
      <c r="A53" s="132" t="s">
        <v>463</v>
      </c>
    </row>
    <row r="54" spans="1:11" x14ac:dyDescent="0.25">
      <c r="A54" s="132" t="s">
        <v>467</v>
      </c>
    </row>
    <row r="55" spans="1:11" x14ac:dyDescent="0.25">
      <c r="A55" s="132" t="s">
        <v>464</v>
      </c>
    </row>
    <row r="56" spans="1:11" x14ac:dyDescent="0.25">
      <c r="A56" s="132" t="s">
        <v>466</v>
      </c>
    </row>
    <row r="57" spans="1:11" x14ac:dyDescent="0.25">
      <c r="A57" s="132" t="s">
        <v>465</v>
      </c>
    </row>
    <row r="58" spans="1:11" x14ac:dyDescent="0.25">
      <c r="A58" s="153"/>
      <c r="B58" s="153"/>
      <c r="C58" s="153"/>
      <c r="D58" s="153"/>
      <c r="E58" s="153"/>
      <c r="F58" s="153"/>
      <c r="G58" s="153"/>
      <c r="H58" s="153"/>
      <c r="I58" s="153"/>
      <c r="J58" s="153"/>
      <c r="K58" s="153"/>
    </row>
    <row r="59" spans="1:11" x14ac:dyDescent="0.25">
      <c r="A59" s="153"/>
      <c r="B59" s="153"/>
      <c r="C59" s="153"/>
      <c r="D59" s="153"/>
      <c r="E59" s="153"/>
      <c r="F59" s="153"/>
      <c r="G59" s="153"/>
      <c r="H59" s="153"/>
      <c r="I59" s="153"/>
      <c r="J59" s="153"/>
      <c r="K59" s="153"/>
    </row>
    <row r="60" spans="1:11" x14ac:dyDescent="0.25">
      <c r="A60" s="172"/>
      <c r="B60" s="172"/>
      <c r="C60" s="172"/>
      <c r="D60" s="153"/>
      <c r="E60" s="172"/>
      <c r="F60" s="172"/>
      <c r="G60" s="172"/>
      <c r="H60" s="153"/>
      <c r="I60" s="172"/>
      <c r="J60" s="172"/>
      <c r="K60" s="172"/>
    </row>
    <row r="61" spans="1:11" x14ac:dyDescent="0.25">
      <c r="A61" s="182">
        <f>A44</f>
        <v>0</v>
      </c>
      <c r="B61" s="182"/>
      <c r="C61" s="182"/>
      <c r="D61" s="153"/>
      <c r="E61" s="182">
        <f>A45</f>
        <v>0</v>
      </c>
      <c r="F61" s="182"/>
      <c r="G61" s="182"/>
      <c r="H61" s="153"/>
      <c r="I61" s="187">
        <f>A46</f>
        <v>0</v>
      </c>
      <c r="J61" s="187"/>
      <c r="K61" s="187"/>
    </row>
    <row r="62" spans="1:11" x14ac:dyDescent="0.25">
      <c r="A62" s="158" t="s">
        <v>0</v>
      </c>
      <c r="B62" s="158"/>
      <c r="C62" s="158"/>
      <c r="D62" s="153"/>
      <c r="E62" s="158" t="s">
        <v>1</v>
      </c>
      <c r="F62" s="158"/>
      <c r="G62" s="158"/>
      <c r="H62" s="153"/>
      <c r="I62" s="158" t="s">
        <v>329</v>
      </c>
      <c r="J62" s="158"/>
      <c r="K62" s="158"/>
    </row>
    <row r="63" spans="1:11" x14ac:dyDescent="0.25">
      <c r="A63" s="153"/>
      <c r="B63" s="153"/>
      <c r="C63" s="153"/>
      <c r="D63" s="153"/>
      <c r="E63" s="153"/>
      <c r="F63" s="153"/>
      <c r="G63" s="153"/>
      <c r="H63" s="153"/>
      <c r="I63" s="153"/>
      <c r="J63" s="153"/>
      <c r="K63" s="153"/>
    </row>
    <row r="64" spans="1:11" x14ac:dyDescent="0.25">
      <c r="A64" s="172"/>
      <c r="B64" s="172"/>
      <c r="C64" s="172"/>
      <c r="D64" s="153"/>
      <c r="E64" s="153"/>
      <c r="F64" s="153"/>
      <c r="G64" s="153"/>
      <c r="H64" s="153"/>
      <c r="I64" s="153"/>
      <c r="J64" s="153"/>
      <c r="K64" s="153"/>
    </row>
    <row r="65" spans="1:11" x14ac:dyDescent="0.25">
      <c r="A65" s="153"/>
      <c r="B65" s="153"/>
      <c r="C65" s="153"/>
      <c r="D65" s="153"/>
      <c r="E65" s="153"/>
      <c r="F65" s="153"/>
      <c r="G65" s="153"/>
      <c r="H65" s="153"/>
      <c r="I65" s="153"/>
      <c r="J65" s="153"/>
      <c r="K65" s="153"/>
    </row>
    <row r="66" spans="1:11" x14ac:dyDescent="0.25">
      <c r="A66" s="158" t="s">
        <v>7</v>
      </c>
      <c r="B66" s="158"/>
      <c r="C66" s="158"/>
      <c r="D66" s="153"/>
      <c r="E66" s="153"/>
      <c r="F66" s="153"/>
      <c r="G66" s="153"/>
      <c r="H66" s="153"/>
      <c r="I66" s="153"/>
      <c r="J66" s="153"/>
      <c r="K66" s="153"/>
    </row>
    <row r="67" spans="1:11" x14ac:dyDescent="0.25">
      <c r="A67" s="153"/>
      <c r="B67" s="153"/>
      <c r="C67" s="153"/>
      <c r="D67" s="153"/>
      <c r="E67" s="153"/>
      <c r="F67" s="153"/>
      <c r="G67" s="153"/>
      <c r="H67" s="153"/>
      <c r="I67" s="153"/>
      <c r="J67" s="153"/>
      <c r="K67" s="153"/>
    </row>
    <row r="68" spans="1:11" x14ac:dyDescent="0.25">
      <c r="A68" s="5"/>
      <c r="B68" s="5"/>
      <c r="C68" s="5"/>
      <c r="D68" s="5"/>
      <c r="E68" s="5"/>
      <c r="F68" s="5"/>
      <c r="G68" s="5"/>
      <c r="H68" s="5"/>
      <c r="I68" s="5"/>
      <c r="J68" s="153"/>
      <c r="K68" s="153"/>
    </row>
    <row r="69" spans="1:11" x14ac:dyDescent="0.25">
      <c r="A69" s="153"/>
      <c r="B69" s="153"/>
      <c r="C69" s="153"/>
      <c r="D69" s="153"/>
      <c r="E69" s="153"/>
      <c r="F69" s="153"/>
      <c r="G69" s="153"/>
      <c r="H69" s="153"/>
      <c r="I69" s="153"/>
      <c r="J69" s="153"/>
      <c r="K69" s="153"/>
    </row>
    <row r="70" spans="1:11" x14ac:dyDescent="0.25">
      <c r="A70" s="153"/>
      <c r="B70" s="153"/>
      <c r="C70" s="153"/>
      <c r="D70" s="153"/>
      <c r="E70" s="153"/>
      <c r="F70" s="153"/>
      <c r="G70" s="153"/>
      <c r="H70" s="153"/>
      <c r="I70" s="153"/>
      <c r="J70" s="153"/>
      <c r="K70" s="153"/>
    </row>
    <row r="71" spans="1:11" ht="3.75" customHeight="1" x14ac:dyDescent="0.25">
      <c r="A71" s="153"/>
      <c r="B71" s="153"/>
      <c r="C71" s="153"/>
      <c r="D71" s="153"/>
      <c r="E71" s="153"/>
      <c r="F71" s="153"/>
      <c r="G71" s="153"/>
      <c r="H71" s="153"/>
      <c r="I71" s="153"/>
      <c r="J71" s="153"/>
      <c r="K71" s="153"/>
    </row>
    <row r="72" spans="1:11" x14ac:dyDescent="0.25">
      <c r="A72" s="186" t="s">
        <v>330</v>
      </c>
      <c r="B72" s="186"/>
      <c r="C72" s="186"/>
      <c r="D72" s="186"/>
      <c r="E72" s="186"/>
      <c r="F72" s="186"/>
      <c r="G72" s="186"/>
      <c r="H72" s="186"/>
      <c r="I72" s="186"/>
      <c r="J72" s="186"/>
      <c r="K72" s="186"/>
    </row>
    <row r="73" spans="1:11" x14ac:dyDescent="0.25">
      <c r="A73" s="186"/>
      <c r="B73" s="186"/>
      <c r="C73" s="186"/>
      <c r="D73" s="186"/>
      <c r="E73" s="186"/>
      <c r="F73" s="186"/>
      <c r="G73" s="186"/>
      <c r="H73" s="186"/>
      <c r="I73" s="186"/>
      <c r="J73" s="186"/>
      <c r="K73" s="186"/>
    </row>
    <row r="74" spans="1:11" x14ac:dyDescent="0.25">
      <c r="A74" s="185" t="s">
        <v>331</v>
      </c>
      <c r="B74" s="185"/>
      <c r="C74" s="185"/>
      <c r="D74" s="185"/>
      <c r="E74" s="185"/>
      <c r="F74" s="185"/>
      <c r="G74" s="185"/>
      <c r="H74" s="185"/>
      <c r="I74" s="185"/>
      <c r="J74" s="185"/>
      <c r="K74" s="185"/>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2">
    <mergeCell ref="A72:K73"/>
    <mergeCell ref="E43:G43"/>
    <mergeCell ref="H34:H47"/>
    <mergeCell ref="F44:G44"/>
    <mergeCell ref="F46:G46"/>
    <mergeCell ref="E35:G35"/>
    <mergeCell ref="E36:G36"/>
    <mergeCell ref="A63:C64"/>
    <mergeCell ref="A71:C71"/>
    <mergeCell ref="D58:D67"/>
    <mergeCell ref="H69:H71"/>
    <mergeCell ref="E70:G70"/>
    <mergeCell ref="I61:K61"/>
    <mergeCell ref="I67:K67"/>
    <mergeCell ref="I63:K63"/>
    <mergeCell ref="I64:K64"/>
    <mergeCell ref="I65:K65"/>
    <mergeCell ref="I66:K66"/>
    <mergeCell ref="A69:C70"/>
    <mergeCell ref="E65:G65"/>
    <mergeCell ref="E71:G71"/>
    <mergeCell ref="H58:H67"/>
    <mergeCell ref="E66:G66"/>
    <mergeCell ref="A66:C66"/>
    <mergeCell ref="A67:C67"/>
    <mergeCell ref="E42:G42"/>
    <mergeCell ref="A47:C47"/>
    <mergeCell ref="E47:G47"/>
    <mergeCell ref="B48:H48"/>
    <mergeCell ref="A44:C44"/>
    <mergeCell ref="A74:K74"/>
    <mergeCell ref="E63:G63"/>
    <mergeCell ref="E64:G64"/>
    <mergeCell ref="I71:K71"/>
    <mergeCell ref="E69:G69"/>
    <mergeCell ref="A58:C60"/>
    <mergeCell ref="E58:G60"/>
    <mergeCell ref="I58:K60"/>
    <mergeCell ref="I70:K70"/>
    <mergeCell ref="D69:D71"/>
    <mergeCell ref="J68:K68"/>
    <mergeCell ref="A65:C65"/>
    <mergeCell ref="A62:C62"/>
    <mergeCell ref="E62:G62"/>
    <mergeCell ref="I62:K62"/>
    <mergeCell ref="I69:K69"/>
    <mergeCell ref="E67:G67"/>
    <mergeCell ref="A61:C61"/>
    <mergeCell ref="E61:G61"/>
    <mergeCell ref="I42:K42"/>
    <mergeCell ref="E41:G41"/>
    <mergeCell ref="I41:K41"/>
    <mergeCell ref="B42:C42"/>
    <mergeCell ref="I47:K47"/>
    <mergeCell ref="A45:C45"/>
    <mergeCell ref="A46:C46"/>
    <mergeCell ref="F45:G45"/>
    <mergeCell ref="I43:K43"/>
    <mergeCell ref="I44:K44"/>
    <mergeCell ref="I45:K45"/>
    <mergeCell ref="I46:K46"/>
    <mergeCell ref="B41:C41"/>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I40:K40"/>
    <mergeCell ref="E40:G40"/>
    <mergeCell ref="E39:G39"/>
    <mergeCell ref="A38:C38"/>
    <mergeCell ref="A39:C39"/>
    <mergeCell ref="A40:C40"/>
    <mergeCell ref="E38:G38"/>
    <mergeCell ref="I38:K38"/>
    <mergeCell ref="I39:K39"/>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topLeftCell="A3" zoomScaleNormal="100" workbookViewId="0">
      <selection activeCell="O15" sqref="O15"/>
    </sheetView>
  </sheetViews>
  <sheetFormatPr defaultRowHeight="13.2" x14ac:dyDescent="0.25"/>
  <cols>
    <col min="6" max="6" width="6.5546875" customWidth="1"/>
    <col min="7" max="7" width="12.6640625" customWidth="1"/>
    <col min="8" max="8" width="15" customWidth="1"/>
    <col min="9" max="9" width="12.6640625" customWidth="1"/>
    <col min="10" max="10" width="15" customWidth="1"/>
    <col min="11" max="12" width="12.6640625" customWidth="1"/>
    <col min="13" max="13" width="14" customWidth="1"/>
  </cols>
  <sheetData>
    <row r="1" spans="1:13" x14ac:dyDescent="0.25">
      <c r="A1" s="256" t="str">
        <f>'2.Balance Sheet'!A1</f>
        <v>ANNUAL STATEMENT FOR THE PERIOD ENDED:</v>
      </c>
      <c r="B1" s="258"/>
      <c r="C1" s="153"/>
      <c r="D1" s="153"/>
      <c r="E1" s="257" t="str">
        <f>'Title Page'!A5</f>
        <v>December 31, 2023</v>
      </c>
      <c r="F1" s="373"/>
      <c r="H1" s="20"/>
      <c r="M1" s="19" t="s">
        <v>230</v>
      </c>
    </row>
    <row r="2" spans="1:13" ht="13.8" thickBot="1" x14ac:dyDescent="0.3">
      <c r="A2" s="509">
        <f>'2.Balance Sheet'!A2</f>
        <v>0</v>
      </c>
      <c r="B2" s="509"/>
      <c r="C2" s="509"/>
      <c r="D2" s="509"/>
      <c r="E2" s="509"/>
      <c r="F2" s="509"/>
      <c r="G2" s="509"/>
      <c r="H2" s="509"/>
      <c r="I2" s="509"/>
      <c r="J2" s="509"/>
      <c r="K2" s="509"/>
      <c r="L2" s="509"/>
      <c r="M2" s="509"/>
    </row>
    <row r="3" spans="1:13" ht="13.8" thickTop="1" x14ac:dyDescent="0.25">
      <c r="A3" s="510" t="s">
        <v>44</v>
      </c>
      <c r="B3" s="376"/>
      <c r="C3" s="376"/>
      <c r="D3" s="376"/>
      <c r="E3" s="376"/>
      <c r="F3" s="376"/>
      <c r="G3" s="376"/>
      <c r="H3" s="376"/>
      <c r="I3" s="376"/>
      <c r="J3" s="376"/>
      <c r="K3" s="376"/>
      <c r="L3" s="377"/>
      <c r="M3" s="30"/>
    </row>
    <row r="4" spans="1:13" ht="13.8" thickBot="1" x14ac:dyDescent="0.3">
      <c r="A4" s="378"/>
      <c r="B4" s="379"/>
      <c r="C4" s="379"/>
      <c r="D4" s="379"/>
      <c r="E4" s="379"/>
      <c r="F4" s="379"/>
      <c r="G4" s="379"/>
      <c r="H4" s="379"/>
      <c r="I4" s="379"/>
      <c r="J4" s="379"/>
      <c r="K4" s="379"/>
      <c r="L4" s="380"/>
      <c r="M4" s="30"/>
    </row>
    <row r="5" spans="1:13" ht="13.8" thickTop="1" x14ac:dyDescent="0.25">
      <c r="A5" s="511" t="s">
        <v>158</v>
      </c>
      <c r="B5" s="512"/>
      <c r="C5" s="512"/>
      <c r="D5" s="512"/>
      <c r="E5" s="512"/>
      <c r="F5" s="512"/>
      <c r="G5" s="512"/>
      <c r="H5" s="512"/>
      <c r="I5" s="512"/>
      <c r="J5" s="512"/>
      <c r="K5" s="512"/>
      <c r="L5" s="513"/>
    </row>
    <row r="6" spans="1:13" ht="13.8" thickBot="1" x14ac:dyDescent="0.3">
      <c r="A6" s="514"/>
      <c r="B6" s="515"/>
      <c r="C6" s="515"/>
      <c r="D6" s="515"/>
      <c r="E6" s="515"/>
      <c r="F6" s="515"/>
      <c r="G6" s="515"/>
      <c r="H6" s="515"/>
      <c r="I6" s="515"/>
      <c r="J6" s="515"/>
      <c r="K6" s="515"/>
      <c r="L6" s="516"/>
    </row>
    <row r="7" spans="1:13" ht="13.8" thickTop="1" x14ac:dyDescent="0.25">
      <c r="A7" s="492" t="s">
        <v>167</v>
      </c>
      <c r="B7" s="502"/>
      <c r="C7" s="502"/>
      <c r="D7" s="502"/>
      <c r="E7" s="502"/>
      <c r="F7" s="503"/>
      <c r="G7" s="482" t="s">
        <v>194</v>
      </c>
      <c r="H7" s="482" t="s">
        <v>195</v>
      </c>
      <c r="I7" s="482" t="s">
        <v>196</v>
      </c>
      <c r="J7" s="482" t="s">
        <v>197</v>
      </c>
      <c r="K7" s="482" t="s">
        <v>198</v>
      </c>
      <c r="L7" s="482" t="s">
        <v>199</v>
      </c>
    </row>
    <row r="8" spans="1:13" x14ac:dyDescent="0.25">
      <c r="A8" s="495"/>
      <c r="B8" s="504"/>
      <c r="C8" s="504"/>
      <c r="D8" s="504"/>
      <c r="E8" s="504"/>
      <c r="F8" s="505"/>
      <c r="G8" s="484"/>
      <c r="H8" s="484"/>
      <c r="I8" s="484"/>
      <c r="J8" s="484"/>
      <c r="K8" s="484"/>
      <c r="L8" s="484"/>
    </row>
    <row r="9" spans="1:13" x14ac:dyDescent="0.25">
      <c r="A9" s="495"/>
      <c r="B9" s="504"/>
      <c r="C9" s="504"/>
      <c r="D9" s="504"/>
      <c r="E9" s="504"/>
      <c r="F9" s="505"/>
      <c r="G9" s="484"/>
      <c r="H9" s="484"/>
      <c r="I9" s="484"/>
      <c r="J9" s="484"/>
      <c r="K9" s="484"/>
      <c r="L9" s="484"/>
    </row>
    <row r="10" spans="1:13" ht="13.8" thickBot="1" x14ac:dyDescent="0.3">
      <c r="A10" s="506"/>
      <c r="B10" s="507"/>
      <c r="C10" s="507"/>
      <c r="D10" s="507"/>
      <c r="E10" s="507"/>
      <c r="F10" s="508"/>
      <c r="G10" s="485"/>
      <c r="H10" s="485"/>
      <c r="I10" s="485"/>
      <c r="J10" s="485"/>
      <c r="K10" s="485"/>
      <c r="L10" s="485"/>
      <c r="M10" s="1"/>
    </row>
    <row r="11" spans="1:13" ht="13.8" thickTop="1" x14ac:dyDescent="0.25">
      <c r="A11" s="471"/>
      <c r="B11" s="472"/>
      <c r="C11" s="472"/>
      <c r="D11" s="472"/>
      <c r="E11" s="472"/>
      <c r="F11" s="473"/>
      <c r="G11" s="7"/>
      <c r="H11" s="9"/>
      <c r="I11" s="88"/>
      <c r="J11" s="9"/>
      <c r="K11" s="7"/>
      <c r="L11" s="7"/>
    </row>
    <row r="12" spans="1:13" x14ac:dyDescent="0.25">
      <c r="A12" s="371" t="s">
        <v>159</v>
      </c>
      <c r="B12" s="260"/>
      <c r="C12" s="260"/>
      <c r="D12" s="260"/>
      <c r="E12" s="260"/>
      <c r="F12" s="372"/>
      <c r="G12" s="28"/>
      <c r="H12" s="26"/>
      <c r="I12" s="28"/>
      <c r="J12" s="31"/>
      <c r="K12" s="28"/>
      <c r="L12" s="28">
        <f>G12-H12+I12-J12-K12</f>
        <v>0</v>
      </c>
    </row>
    <row r="13" spans="1:13" x14ac:dyDescent="0.25">
      <c r="A13" s="371" t="s">
        <v>160</v>
      </c>
      <c r="B13" s="260"/>
      <c r="C13" s="260"/>
      <c r="D13" s="260"/>
      <c r="E13" s="260"/>
      <c r="F13" s="372"/>
      <c r="G13" s="28"/>
      <c r="H13" s="26"/>
      <c r="I13" s="28"/>
      <c r="J13" s="31"/>
      <c r="K13" s="28"/>
      <c r="L13" s="28">
        <f t="shared" ref="L13:L18" si="0">G13-H13+I13-J13-K13</f>
        <v>0</v>
      </c>
    </row>
    <row r="14" spans="1:13" x14ac:dyDescent="0.25">
      <c r="A14" s="371" t="s">
        <v>161</v>
      </c>
      <c r="B14" s="260"/>
      <c r="C14" s="260"/>
      <c r="D14" s="260"/>
      <c r="E14" s="260"/>
      <c r="F14" s="372"/>
      <c r="G14" s="28"/>
      <c r="H14" s="148"/>
      <c r="I14" s="28"/>
      <c r="J14" s="149"/>
      <c r="K14" s="28"/>
      <c r="L14" s="28">
        <f t="shared" si="0"/>
        <v>0</v>
      </c>
    </row>
    <row r="15" spans="1:13" x14ac:dyDescent="0.25">
      <c r="A15" s="371" t="s">
        <v>162</v>
      </c>
      <c r="B15" s="260"/>
      <c r="C15" s="260"/>
      <c r="D15" s="260"/>
      <c r="E15" s="260"/>
      <c r="F15" s="372"/>
      <c r="G15" s="28"/>
      <c r="H15" s="26"/>
      <c r="I15" s="28"/>
      <c r="J15" s="31"/>
      <c r="K15" s="28"/>
      <c r="L15" s="28">
        <f t="shared" si="0"/>
        <v>0</v>
      </c>
    </row>
    <row r="16" spans="1:13" x14ac:dyDescent="0.25">
      <c r="A16" s="371" t="s">
        <v>163</v>
      </c>
      <c r="B16" s="260"/>
      <c r="C16" s="260"/>
      <c r="D16" s="260"/>
      <c r="E16" s="260"/>
      <c r="F16" s="372"/>
      <c r="G16" s="28"/>
      <c r="H16" s="26"/>
      <c r="I16" s="28"/>
      <c r="J16" s="31"/>
      <c r="K16" s="28"/>
      <c r="L16" s="28">
        <f t="shared" si="0"/>
        <v>0</v>
      </c>
    </row>
    <row r="17" spans="1:13" x14ac:dyDescent="0.25">
      <c r="A17" s="371" t="s">
        <v>164</v>
      </c>
      <c r="B17" s="260"/>
      <c r="C17" s="260"/>
      <c r="D17" s="260"/>
      <c r="E17" s="260"/>
      <c r="F17" s="372"/>
      <c r="G17" s="28"/>
      <c r="H17" s="26"/>
      <c r="I17" s="28"/>
      <c r="J17" s="31"/>
      <c r="K17" s="28"/>
      <c r="L17" s="28">
        <f t="shared" si="0"/>
        <v>0</v>
      </c>
    </row>
    <row r="18" spans="1:13" ht="13.8" thickBot="1" x14ac:dyDescent="0.3">
      <c r="A18" s="410" t="s">
        <v>165</v>
      </c>
      <c r="B18" s="411"/>
      <c r="C18" s="411"/>
      <c r="D18" s="411"/>
      <c r="E18" s="411"/>
      <c r="F18" s="412"/>
      <c r="G18" s="12"/>
      <c r="H18" s="11"/>
      <c r="I18" s="12"/>
      <c r="J18" s="11"/>
      <c r="K18" s="12"/>
      <c r="L18" s="10">
        <f t="shared" si="0"/>
        <v>0</v>
      </c>
    </row>
    <row r="19" spans="1:13" ht="13.8" thickTop="1" x14ac:dyDescent="0.25">
      <c r="A19" s="436" t="s">
        <v>166</v>
      </c>
      <c r="B19" s="414"/>
      <c r="C19" s="414"/>
      <c r="D19" s="414"/>
      <c r="E19" s="414"/>
      <c r="F19" s="415"/>
      <c r="G19" s="404">
        <f t="shared" ref="G19:L19" si="1">SUM(G11:G18)</f>
        <v>0</v>
      </c>
      <c r="H19" s="408">
        <f t="shared" si="1"/>
        <v>0</v>
      </c>
      <c r="I19" s="408">
        <f t="shared" si="1"/>
        <v>0</v>
      </c>
      <c r="J19" s="408">
        <f t="shared" si="1"/>
        <v>0</v>
      </c>
      <c r="K19" s="480">
        <f t="shared" si="1"/>
        <v>0</v>
      </c>
      <c r="L19" s="408">
        <f t="shared" si="1"/>
        <v>0</v>
      </c>
    </row>
    <row r="20" spans="1:13" ht="13.8" thickBot="1" x14ac:dyDescent="0.3">
      <c r="A20" s="416"/>
      <c r="B20" s="417"/>
      <c r="C20" s="417"/>
      <c r="D20" s="417"/>
      <c r="E20" s="417"/>
      <c r="F20" s="418"/>
      <c r="G20" s="405"/>
      <c r="H20" s="409"/>
      <c r="I20" s="409"/>
      <c r="J20" s="409"/>
      <c r="K20" s="481"/>
      <c r="L20" s="409"/>
    </row>
    <row r="21" spans="1:13" ht="13.8" thickTop="1" x14ac:dyDescent="0.25">
      <c r="G21" s="458" t="s">
        <v>260</v>
      </c>
      <c r="H21" s="458"/>
      <c r="L21" s="85" t="s">
        <v>261</v>
      </c>
    </row>
    <row r="22" spans="1:13" ht="13.8" thickBot="1" x14ac:dyDescent="0.3">
      <c r="L22" s="4"/>
    </row>
    <row r="23" spans="1:13" ht="13.8" thickTop="1" x14ac:dyDescent="0.25">
      <c r="A23" s="486" t="s">
        <v>174</v>
      </c>
      <c r="B23" s="487"/>
      <c r="C23" s="487"/>
      <c r="D23" s="487"/>
      <c r="E23" s="487"/>
      <c r="F23" s="487"/>
      <c r="G23" s="487"/>
      <c r="H23" s="487"/>
      <c r="I23" s="487"/>
      <c r="J23" s="487"/>
      <c r="K23" s="487"/>
      <c r="L23" s="487"/>
      <c r="M23" s="488"/>
    </row>
    <row r="24" spans="1:13" ht="13.8" thickBot="1" x14ac:dyDescent="0.3">
      <c r="A24" s="489"/>
      <c r="B24" s="490"/>
      <c r="C24" s="490"/>
      <c r="D24" s="490"/>
      <c r="E24" s="490"/>
      <c r="F24" s="490"/>
      <c r="G24" s="490"/>
      <c r="H24" s="490"/>
      <c r="I24" s="490"/>
      <c r="J24" s="490"/>
      <c r="K24" s="490"/>
      <c r="L24" s="490"/>
      <c r="M24" s="491"/>
    </row>
    <row r="25" spans="1:13" ht="13.5" customHeight="1" thickTop="1" x14ac:dyDescent="0.25">
      <c r="A25" s="492" t="s">
        <v>167</v>
      </c>
      <c r="B25" s="493"/>
      <c r="C25" s="493"/>
      <c r="D25" s="493"/>
      <c r="E25" s="493"/>
      <c r="F25" s="494"/>
      <c r="G25" s="482" t="s">
        <v>232</v>
      </c>
      <c r="H25" s="482" t="s">
        <v>233</v>
      </c>
      <c r="I25" s="482" t="s">
        <v>234</v>
      </c>
      <c r="J25" s="482" t="s">
        <v>235</v>
      </c>
      <c r="K25" s="482" t="s">
        <v>236</v>
      </c>
      <c r="L25" s="482" t="s">
        <v>237</v>
      </c>
      <c r="M25" s="482" t="s">
        <v>383</v>
      </c>
    </row>
    <row r="26" spans="1:13" x14ac:dyDescent="0.25">
      <c r="A26" s="495"/>
      <c r="B26" s="496"/>
      <c r="C26" s="496"/>
      <c r="D26" s="496"/>
      <c r="E26" s="496"/>
      <c r="F26" s="497"/>
      <c r="G26" s="483"/>
      <c r="H26" s="483"/>
      <c r="I26" s="483"/>
      <c r="J26" s="483"/>
      <c r="K26" s="483"/>
      <c r="L26" s="483"/>
      <c r="M26" s="483"/>
    </row>
    <row r="27" spans="1:13" x14ac:dyDescent="0.25">
      <c r="A27" s="498"/>
      <c r="B27" s="496"/>
      <c r="C27" s="496"/>
      <c r="D27" s="496"/>
      <c r="E27" s="496"/>
      <c r="F27" s="497"/>
      <c r="G27" s="484"/>
      <c r="H27" s="484"/>
      <c r="I27" s="484"/>
      <c r="J27" s="484"/>
      <c r="K27" s="484"/>
      <c r="L27" s="484"/>
      <c r="M27" s="484"/>
    </row>
    <row r="28" spans="1:13" x14ac:dyDescent="0.25">
      <c r="A28" s="498"/>
      <c r="B28" s="496"/>
      <c r="C28" s="496"/>
      <c r="D28" s="496"/>
      <c r="E28" s="496"/>
      <c r="F28" s="497"/>
      <c r="G28" s="484"/>
      <c r="H28" s="484"/>
      <c r="I28" s="484"/>
      <c r="J28" s="484"/>
      <c r="K28" s="484"/>
      <c r="L28" s="484"/>
      <c r="M28" s="484"/>
    </row>
    <row r="29" spans="1:13" ht="13.8" thickBot="1" x14ac:dyDescent="0.3">
      <c r="A29" s="499"/>
      <c r="B29" s="500"/>
      <c r="C29" s="500"/>
      <c r="D29" s="500"/>
      <c r="E29" s="500"/>
      <c r="F29" s="501"/>
      <c r="G29" s="485"/>
      <c r="H29" s="485"/>
      <c r="I29" s="485"/>
      <c r="J29" s="485"/>
      <c r="K29" s="485"/>
      <c r="L29" s="485"/>
      <c r="M29" s="485"/>
    </row>
    <row r="30" spans="1:13" ht="13.8" thickTop="1" x14ac:dyDescent="0.25">
      <c r="A30" s="471"/>
      <c r="B30" s="472"/>
      <c r="C30" s="472"/>
      <c r="D30" s="472"/>
      <c r="E30" s="472"/>
      <c r="F30" s="473"/>
      <c r="G30" s="25"/>
      <c r="H30" s="32"/>
      <c r="I30" s="25"/>
      <c r="J30" s="32"/>
      <c r="K30" s="25"/>
      <c r="L30" s="23"/>
      <c r="M30" s="25" t="str">
        <f t="shared" ref="M30:M37" si="2">IF((K11=0)," ",K30/K11)</f>
        <v xml:space="preserve"> </v>
      </c>
    </row>
    <row r="31" spans="1:13" x14ac:dyDescent="0.25">
      <c r="A31" s="371" t="s">
        <v>159</v>
      </c>
      <c r="B31" s="260"/>
      <c r="C31" s="260"/>
      <c r="D31" s="260"/>
      <c r="E31" s="260"/>
      <c r="F31" s="372"/>
      <c r="G31" s="28"/>
      <c r="H31" s="31"/>
      <c r="I31" s="28"/>
      <c r="J31" s="31"/>
      <c r="K31" s="28"/>
      <c r="L31" s="26">
        <f>G31-H31+I31-J31-K31</f>
        <v>0</v>
      </c>
      <c r="M31" s="28" t="str">
        <f t="shared" si="2"/>
        <v xml:space="preserve"> </v>
      </c>
    </row>
    <row r="32" spans="1:13" x14ac:dyDescent="0.25">
      <c r="A32" s="371" t="s">
        <v>160</v>
      </c>
      <c r="B32" s="260"/>
      <c r="C32" s="260"/>
      <c r="D32" s="260"/>
      <c r="E32" s="260"/>
      <c r="F32" s="372"/>
      <c r="G32" s="28"/>
      <c r="H32" s="31"/>
      <c r="I32" s="28"/>
      <c r="J32" s="31"/>
      <c r="K32" s="28"/>
      <c r="L32" s="26">
        <f t="shared" ref="L32:L37" si="3">G32-H32+I32-J32-K32</f>
        <v>0</v>
      </c>
      <c r="M32" s="28" t="str">
        <f t="shared" si="2"/>
        <v xml:space="preserve"> </v>
      </c>
    </row>
    <row r="33" spans="1:13" x14ac:dyDescent="0.25">
      <c r="A33" s="371" t="s">
        <v>161</v>
      </c>
      <c r="B33" s="260"/>
      <c r="C33" s="260"/>
      <c r="D33" s="260"/>
      <c r="E33" s="260"/>
      <c r="F33" s="372"/>
      <c r="G33" s="28"/>
      <c r="H33" s="31"/>
      <c r="I33" s="28"/>
      <c r="J33" s="31"/>
      <c r="K33" s="28"/>
      <c r="L33" s="26">
        <f t="shared" si="3"/>
        <v>0</v>
      </c>
      <c r="M33" s="28" t="str">
        <f t="shared" si="2"/>
        <v xml:space="preserve"> </v>
      </c>
    </row>
    <row r="34" spans="1:13" x14ac:dyDescent="0.25">
      <c r="A34" s="371" t="s">
        <v>162</v>
      </c>
      <c r="B34" s="260"/>
      <c r="C34" s="260"/>
      <c r="D34" s="260"/>
      <c r="E34" s="260"/>
      <c r="F34" s="372"/>
      <c r="G34" s="28"/>
      <c r="H34" s="31"/>
      <c r="I34" s="28"/>
      <c r="J34" s="31"/>
      <c r="K34" s="28"/>
      <c r="L34" s="26">
        <f t="shared" si="3"/>
        <v>0</v>
      </c>
      <c r="M34" s="28" t="str">
        <f t="shared" si="2"/>
        <v xml:space="preserve"> </v>
      </c>
    </row>
    <row r="35" spans="1:13" x14ac:dyDescent="0.25">
      <c r="A35" s="371" t="s">
        <v>163</v>
      </c>
      <c r="B35" s="260"/>
      <c r="C35" s="260"/>
      <c r="D35" s="260"/>
      <c r="E35" s="260"/>
      <c r="F35" s="372"/>
      <c r="G35" s="28"/>
      <c r="H35" s="31"/>
      <c r="I35" s="28"/>
      <c r="J35" s="31"/>
      <c r="K35" s="28"/>
      <c r="L35" s="26">
        <f t="shared" si="3"/>
        <v>0</v>
      </c>
      <c r="M35" s="28" t="str">
        <f t="shared" si="2"/>
        <v xml:space="preserve"> </v>
      </c>
    </row>
    <row r="36" spans="1:13" x14ac:dyDescent="0.25">
      <c r="A36" s="371" t="s">
        <v>164</v>
      </c>
      <c r="B36" s="260"/>
      <c r="C36" s="260"/>
      <c r="D36" s="260"/>
      <c r="E36" s="260"/>
      <c r="F36" s="372"/>
      <c r="G36" s="28"/>
      <c r="H36" s="31"/>
      <c r="I36" s="28"/>
      <c r="J36" s="31"/>
      <c r="K36" s="28"/>
      <c r="L36" s="26">
        <f t="shared" si="3"/>
        <v>0</v>
      </c>
      <c r="M36" s="28" t="str">
        <f t="shared" si="2"/>
        <v xml:space="preserve"> </v>
      </c>
    </row>
    <row r="37" spans="1:13" ht="13.8" thickBot="1" x14ac:dyDescent="0.3">
      <c r="A37" s="410" t="s">
        <v>165</v>
      </c>
      <c r="B37" s="411"/>
      <c r="C37" s="411"/>
      <c r="D37" s="411"/>
      <c r="E37" s="411"/>
      <c r="F37" s="412"/>
      <c r="G37" s="33"/>
      <c r="H37" s="34"/>
      <c r="I37" s="33"/>
      <c r="J37" s="34"/>
      <c r="K37" s="33"/>
      <c r="L37" s="35">
        <f t="shared" si="3"/>
        <v>0</v>
      </c>
      <c r="M37" s="33" t="str">
        <f t="shared" si="2"/>
        <v xml:space="preserve"> </v>
      </c>
    </row>
    <row r="38" spans="1:13" ht="13.8" thickTop="1" x14ac:dyDescent="0.25">
      <c r="A38" s="474" t="s">
        <v>166</v>
      </c>
      <c r="B38" s="475"/>
      <c r="C38" s="475"/>
      <c r="D38" s="475"/>
      <c r="E38" s="475"/>
      <c r="F38" s="476"/>
      <c r="G38" s="408">
        <f t="shared" ref="G38:L38" si="4">SUM(G30:G37)</f>
        <v>0</v>
      </c>
      <c r="H38" s="408">
        <f t="shared" si="4"/>
        <v>0</v>
      </c>
      <c r="I38" s="408">
        <f t="shared" si="4"/>
        <v>0</v>
      </c>
      <c r="J38" s="406">
        <f t="shared" si="4"/>
        <v>0</v>
      </c>
      <c r="K38" s="480">
        <f t="shared" si="4"/>
        <v>0</v>
      </c>
      <c r="L38" s="408">
        <f t="shared" si="4"/>
        <v>0</v>
      </c>
      <c r="M38" s="408" t="str">
        <f>IF((K20=0)," ",K39/K20)</f>
        <v xml:space="preserve"> </v>
      </c>
    </row>
    <row r="39" spans="1:13" ht="13.8" thickBot="1" x14ac:dyDescent="0.3">
      <c r="A39" s="477"/>
      <c r="B39" s="478"/>
      <c r="C39" s="478"/>
      <c r="D39" s="478"/>
      <c r="E39" s="478"/>
      <c r="F39" s="479"/>
      <c r="G39" s="409"/>
      <c r="H39" s="409"/>
      <c r="I39" s="409"/>
      <c r="J39" s="407"/>
      <c r="K39" s="481"/>
      <c r="L39" s="409"/>
      <c r="M39" s="409" t="str">
        <f>IF((K20=0)," ",K39/K20)</f>
        <v xml:space="preserve"> </v>
      </c>
    </row>
    <row r="40" spans="1:13" ht="13.8" thickTop="1" x14ac:dyDescent="0.25">
      <c r="G40" s="458" t="s">
        <v>448</v>
      </c>
      <c r="H40" s="458"/>
      <c r="I40" s="458" t="s">
        <v>449</v>
      </c>
      <c r="J40" s="458"/>
      <c r="L40" s="85" t="s">
        <v>262</v>
      </c>
    </row>
    <row r="42" spans="1:13" x14ac:dyDescent="0.25">
      <c r="M42" s="4"/>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G40:H40"/>
    <mergeCell ref="I40:J40"/>
    <mergeCell ref="J25:J29"/>
    <mergeCell ref="G25:G29"/>
    <mergeCell ref="H25:H29"/>
    <mergeCell ref="I25:I29"/>
    <mergeCell ref="I38:I39"/>
    <mergeCell ref="J38:J39"/>
    <mergeCell ref="G38:G39"/>
    <mergeCell ref="H38:H39"/>
    <mergeCell ref="L7:L10"/>
    <mergeCell ref="E1:F1"/>
    <mergeCell ref="A1:D1"/>
    <mergeCell ref="A2:M2"/>
    <mergeCell ref="A3:L4"/>
    <mergeCell ref="A5:L6"/>
    <mergeCell ref="K7:K10"/>
    <mergeCell ref="J7:J10"/>
    <mergeCell ref="A11:F11"/>
    <mergeCell ref="A12:F12"/>
    <mergeCell ref="A17:F17"/>
    <mergeCell ref="I7:I10"/>
    <mergeCell ref="A7:F10"/>
    <mergeCell ref="G7:G10"/>
    <mergeCell ref="H7:H10"/>
    <mergeCell ref="A16:F16"/>
    <mergeCell ref="A14:F14"/>
    <mergeCell ref="A15:F15"/>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M38:M39"/>
    <mergeCell ref="A30:F30"/>
    <mergeCell ref="A31:F31"/>
    <mergeCell ref="A32:F32"/>
    <mergeCell ref="A36:F36"/>
    <mergeCell ref="A34:F34"/>
    <mergeCell ref="A38:F39"/>
    <mergeCell ref="A35:F35"/>
    <mergeCell ref="K38:K39"/>
    <mergeCell ref="A37:F37"/>
    <mergeCell ref="A33:F33"/>
    <mergeCell ref="L38:L39"/>
  </mergeCells>
  <phoneticPr fontId="0" type="noConversion"/>
  <pageMargins left="0.75" right="0.75" top="1" bottom="1" header="0.5" footer="0.5"/>
  <pageSetup paperSize="5" scale="91"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1"/>
  <sheetViews>
    <sheetView showGridLines="0" topLeftCell="A2" zoomScaleNormal="100" workbookViewId="0">
      <selection activeCell="M37" sqref="M37:M38"/>
    </sheetView>
  </sheetViews>
  <sheetFormatPr defaultRowHeight="13.2" x14ac:dyDescent="0.25"/>
  <cols>
    <col min="5" max="5" width="8.6640625" customWidth="1"/>
    <col min="6" max="6" width="6.5546875" customWidth="1"/>
    <col min="7" max="7" width="12.5546875" customWidth="1"/>
    <col min="8" max="8" width="14.6640625" customWidth="1"/>
    <col min="9" max="9" width="14.44140625" customWidth="1"/>
    <col min="10" max="10" width="16.33203125" customWidth="1"/>
    <col min="11" max="11" width="15.6640625" customWidth="1"/>
    <col min="12" max="13" width="12.6640625" customWidth="1"/>
    <col min="14" max="14" width="19.6640625" customWidth="1"/>
  </cols>
  <sheetData>
    <row r="1" spans="1:16" x14ac:dyDescent="0.25">
      <c r="A1" s="256" t="str">
        <f>'2.Balance Sheet'!A1</f>
        <v>ANNUAL STATEMENT FOR THE PERIOD ENDED:</v>
      </c>
      <c r="B1" s="258"/>
      <c r="C1" s="153"/>
      <c r="D1" s="153"/>
      <c r="E1" s="373" t="str">
        <f>'Title Page'!A5</f>
        <v>December 31, 2023</v>
      </c>
      <c r="F1" s="373"/>
      <c r="H1" s="20"/>
      <c r="N1" s="19" t="s">
        <v>231</v>
      </c>
    </row>
    <row r="2" spans="1:16" ht="13.8" thickBot="1" x14ac:dyDescent="0.3">
      <c r="A2" s="509">
        <f>'2.Balance Sheet'!A2</f>
        <v>0</v>
      </c>
      <c r="B2" s="509"/>
      <c r="C2" s="509"/>
      <c r="D2" s="509"/>
      <c r="E2" s="509"/>
      <c r="F2" s="509"/>
      <c r="G2" s="509"/>
      <c r="H2" s="509"/>
      <c r="I2" s="509"/>
      <c r="J2" s="509"/>
      <c r="K2" s="509"/>
      <c r="L2" s="509"/>
      <c r="M2" s="509"/>
      <c r="N2" s="153"/>
    </row>
    <row r="3" spans="1:16" ht="13.8" thickTop="1" x14ac:dyDescent="0.25">
      <c r="A3" s="510" t="s">
        <v>175</v>
      </c>
      <c r="B3" s="437"/>
      <c r="C3" s="437"/>
      <c r="D3" s="437"/>
      <c r="E3" s="437"/>
      <c r="F3" s="437"/>
      <c r="G3" s="437"/>
      <c r="H3" s="437"/>
      <c r="I3" s="437"/>
      <c r="J3" s="437"/>
      <c r="K3" s="437"/>
      <c r="L3" s="437"/>
      <c r="M3" s="437"/>
      <c r="N3" s="438"/>
    </row>
    <row r="4" spans="1:16" ht="13.8" thickBot="1" x14ac:dyDescent="0.3">
      <c r="A4" s="439"/>
      <c r="B4" s="440"/>
      <c r="C4" s="440"/>
      <c r="D4" s="440"/>
      <c r="E4" s="440"/>
      <c r="F4" s="440"/>
      <c r="G4" s="440"/>
      <c r="H4" s="440"/>
      <c r="I4" s="440"/>
      <c r="J4" s="440"/>
      <c r="K4" s="440"/>
      <c r="L4" s="440"/>
      <c r="M4" s="440"/>
      <c r="N4" s="441"/>
    </row>
    <row r="5" spans="1:16" ht="13.8" thickTop="1" x14ac:dyDescent="0.25">
      <c r="A5" s="486" t="s">
        <v>176</v>
      </c>
      <c r="B5" s="487"/>
      <c r="C5" s="487"/>
      <c r="D5" s="487"/>
      <c r="E5" s="487"/>
      <c r="F5" s="487"/>
      <c r="G5" s="487"/>
      <c r="H5" s="487"/>
      <c r="I5" s="487"/>
      <c r="J5" s="487"/>
      <c r="K5" s="487"/>
      <c r="L5" s="487"/>
      <c r="M5" s="487"/>
      <c r="N5" s="488"/>
    </row>
    <row r="6" spans="1:16" ht="13.8" thickBot="1" x14ac:dyDescent="0.3">
      <c r="A6" s="489"/>
      <c r="B6" s="490"/>
      <c r="C6" s="490"/>
      <c r="D6" s="490"/>
      <c r="E6" s="490"/>
      <c r="F6" s="490"/>
      <c r="G6" s="490"/>
      <c r="H6" s="490"/>
      <c r="I6" s="490"/>
      <c r="J6" s="490"/>
      <c r="K6" s="490"/>
      <c r="L6" s="490"/>
      <c r="M6" s="490"/>
      <c r="N6" s="491"/>
    </row>
    <row r="7" spans="1:16" ht="14.4" thickTop="1" thickBot="1" x14ac:dyDescent="0.3">
      <c r="A7" s="492" t="s">
        <v>167</v>
      </c>
      <c r="B7" s="520"/>
      <c r="C7" s="520"/>
      <c r="D7" s="520"/>
      <c r="E7" s="520"/>
      <c r="F7" s="521"/>
      <c r="G7" s="528" t="s">
        <v>177</v>
      </c>
      <c r="H7" s="528"/>
      <c r="I7" s="528"/>
      <c r="J7" s="528"/>
      <c r="K7" s="517" t="s">
        <v>178</v>
      </c>
      <c r="L7" s="517" t="s">
        <v>183</v>
      </c>
      <c r="M7" s="517" t="s">
        <v>184</v>
      </c>
      <c r="N7" s="517" t="s">
        <v>185</v>
      </c>
    </row>
    <row r="8" spans="1:16" ht="13.8" thickTop="1" x14ac:dyDescent="0.25">
      <c r="A8" s="522"/>
      <c r="B8" s="523"/>
      <c r="C8" s="523"/>
      <c r="D8" s="523"/>
      <c r="E8" s="523"/>
      <c r="F8" s="524"/>
      <c r="G8" s="517" t="s">
        <v>179</v>
      </c>
      <c r="H8" s="517" t="s">
        <v>180</v>
      </c>
      <c r="I8" s="517" t="s">
        <v>181</v>
      </c>
      <c r="J8" s="517" t="s">
        <v>182</v>
      </c>
      <c r="K8" s="518"/>
      <c r="L8" s="518"/>
      <c r="M8" s="518"/>
      <c r="N8" s="518"/>
    </row>
    <row r="9" spans="1:16" x14ac:dyDescent="0.25">
      <c r="A9" s="522"/>
      <c r="B9" s="523"/>
      <c r="C9" s="523"/>
      <c r="D9" s="523"/>
      <c r="E9" s="523"/>
      <c r="F9" s="524"/>
      <c r="G9" s="518"/>
      <c r="H9" s="518"/>
      <c r="I9" s="518"/>
      <c r="J9" s="518"/>
      <c r="K9" s="518"/>
      <c r="L9" s="518"/>
      <c r="M9" s="518"/>
      <c r="N9" s="518"/>
    </row>
    <row r="10" spans="1:16" ht="13.8" thickBot="1" x14ac:dyDescent="0.3">
      <c r="A10" s="525"/>
      <c r="B10" s="526"/>
      <c r="C10" s="526"/>
      <c r="D10" s="526"/>
      <c r="E10" s="526"/>
      <c r="F10" s="527"/>
      <c r="G10" s="519"/>
      <c r="H10" s="519"/>
      <c r="I10" s="519"/>
      <c r="J10" s="519"/>
      <c r="K10" s="519"/>
      <c r="L10" s="519"/>
      <c r="M10" s="519"/>
      <c r="N10" s="519"/>
    </row>
    <row r="11" spans="1:16" ht="13.8" thickTop="1" x14ac:dyDescent="0.25">
      <c r="A11" s="471"/>
      <c r="B11" s="472"/>
      <c r="C11" s="472"/>
      <c r="D11" s="472"/>
      <c r="E11" s="472"/>
      <c r="F11" s="473"/>
      <c r="G11" s="25"/>
      <c r="H11" s="25"/>
      <c r="I11" s="25"/>
      <c r="J11" s="25"/>
      <c r="K11" s="25"/>
      <c r="L11" s="25"/>
      <c r="M11" s="25"/>
      <c r="N11" s="25"/>
    </row>
    <row r="12" spans="1:16" x14ac:dyDescent="0.25">
      <c r="A12" s="371" t="s">
        <v>159</v>
      </c>
      <c r="B12" s="260"/>
      <c r="C12" s="260"/>
      <c r="D12" s="260"/>
      <c r="E12" s="260"/>
      <c r="F12" s="372"/>
      <c r="G12" s="28"/>
      <c r="H12" s="28"/>
      <c r="I12" s="28"/>
      <c r="J12" s="28">
        <f>G12+H12-I12</f>
        <v>0</v>
      </c>
      <c r="K12" s="28"/>
      <c r="L12" s="28"/>
      <c r="M12" s="28">
        <f>J12+K12-L12</f>
        <v>0</v>
      </c>
      <c r="N12" s="134" t="e">
        <f>M12/'10b.Auto Liability-Loss Dev.'!O14</f>
        <v>#DIV/0!</v>
      </c>
      <c r="P12" s="3"/>
    </row>
    <row r="13" spans="1:16" x14ac:dyDescent="0.25">
      <c r="A13" s="371" t="s">
        <v>160</v>
      </c>
      <c r="B13" s="260"/>
      <c r="C13" s="260"/>
      <c r="D13" s="260"/>
      <c r="E13" s="260"/>
      <c r="F13" s="372"/>
      <c r="G13" s="28"/>
      <c r="H13" s="28"/>
      <c r="I13" s="28"/>
      <c r="J13" s="28">
        <f t="shared" ref="J13:J18" si="0">G13+H13-I13</f>
        <v>0</v>
      </c>
      <c r="K13" s="28"/>
      <c r="L13" s="28"/>
      <c r="M13" s="28">
        <f t="shared" ref="M13:M18" si="1">J13+K13-L13</f>
        <v>0</v>
      </c>
      <c r="N13" s="135" t="e">
        <f>M13/'10c.G&amp;P Liabilit-Loss Dev.'!O14</f>
        <v>#DIV/0!</v>
      </c>
    </row>
    <row r="14" spans="1:16" x14ac:dyDescent="0.25">
      <c r="A14" s="371" t="s">
        <v>161</v>
      </c>
      <c r="B14" s="260"/>
      <c r="C14" s="260"/>
      <c r="D14" s="260"/>
      <c r="E14" s="260"/>
      <c r="F14" s="372"/>
      <c r="G14" s="28"/>
      <c r="H14" s="28"/>
      <c r="I14" s="28"/>
      <c r="J14" s="28">
        <f t="shared" si="0"/>
        <v>0</v>
      </c>
      <c r="K14" s="28"/>
      <c r="L14" s="28"/>
      <c r="M14" s="28">
        <f t="shared" si="1"/>
        <v>0</v>
      </c>
      <c r="N14" s="135" t="e">
        <f>M14/'10d.Professional Liab-Loss Dev.'!O14</f>
        <v>#DIV/0!</v>
      </c>
      <c r="P14" s="3"/>
    </row>
    <row r="15" spans="1:16" x14ac:dyDescent="0.25">
      <c r="A15" s="371" t="s">
        <v>162</v>
      </c>
      <c r="B15" s="260"/>
      <c r="C15" s="260"/>
      <c r="D15" s="260"/>
      <c r="E15" s="260"/>
      <c r="F15" s="372"/>
      <c r="G15" s="28"/>
      <c r="H15" s="28"/>
      <c r="I15" s="28"/>
      <c r="J15" s="28">
        <f t="shared" si="0"/>
        <v>0</v>
      </c>
      <c r="K15" s="28"/>
      <c r="L15" s="28"/>
      <c r="M15" s="28">
        <f t="shared" si="1"/>
        <v>0</v>
      </c>
      <c r="N15" s="135" t="e">
        <f>M15/'10e.Other Liability - Loss Dev.'!O14</f>
        <v>#DIV/0!</v>
      </c>
    </row>
    <row r="16" spans="1:16" x14ac:dyDescent="0.25">
      <c r="A16" s="371" t="s">
        <v>163</v>
      </c>
      <c r="B16" s="260"/>
      <c r="C16" s="260"/>
      <c r="D16" s="260"/>
      <c r="E16" s="260"/>
      <c r="F16" s="372"/>
      <c r="G16" s="28"/>
      <c r="H16" s="28"/>
      <c r="I16" s="28"/>
      <c r="J16" s="28">
        <f>G16+H16-I16</f>
        <v>0</v>
      </c>
      <c r="K16" s="28"/>
      <c r="L16" s="28"/>
      <c r="M16" s="28">
        <f t="shared" si="1"/>
        <v>0</v>
      </c>
      <c r="N16" s="135" t="e">
        <f>M16/'10f.Workers Comp - Loss Dev.'!O14</f>
        <v>#DIV/0!</v>
      </c>
    </row>
    <row r="17" spans="1:14" x14ac:dyDescent="0.25">
      <c r="A17" s="371" t="s">
        <v>164</v>
      </c>
      <c r="B17" s="260"/>
      <c r="C17" s="260"/>
      <c r="D17" s="260"/>
      <c r="E17" s="260"/>
      <c r="F17" s="372"/>
      <c r="G17" s="28"/>
      <c r="H17" s="28"/>
      <c r="I17" s="28"/>
      <c r="J17" s="28">
        <f>G17+H17-I17</f>
        <v>0</v>
      </c>
      <c r="K17" s="28"/>
      <c r="L17" s="28"/>
      <c r="M17" s="28">
        <f>J17+K17-L17</f>
        <v>0</v>
      </c>
      <c r="N17" s="135" t="e">
        <f>M17/'10g.Property Liab - Loss Dev.'!O14</f>
        <v>#DIV/0!</v>
      </c>
    </row>
    <row r="18" spans="1:14" ht="13.8" thickBot="1" x14ac:dyDescent="0.3">
      <c r="A18" s="410" t="s">
        <v>165</v>
      </c>
      <c r="B18" s="411"/>
      <c r="C18" s="411"/>
      <c r="D18" s="411"/>
      <c r="E18" s="411"/>
      <c r="F18" s="412"/>
      <c r="G18" s="33"/>
      <c r="H18" s="33"/>
      <c r="I18" s="33"/>
      <c r="J18" s="33">
        <f t="shared" si="0"/>
        <v>0</v>
      </c>
      <c r="K18" s="28"/>
      <c r="L18" s="33"/>
      <c r="M18" s="33">
        <f t="shared" si="1"/>
        <v>0</v>
      </c>
      <c r="N18" s="136" t="e">
        <f>M18/'10h.All Other Lines - Loss Dev.'!O14</f>
        <v>#DIV/0!</v>
      </c>
    </row>
    <row r="19" spans="1:14" ht="13.8" thickTop="1" x14ac:dyDescent="0.25">
      <c r="A19" s="436" t="s">
        <v>166</v>
      </c>
      <c r="B19" s="414"/>
      <c r="C19" s="414"/>
      <c r="D19" s="414"/>
      <c r="E19" s="414"/>
      <c r="F19" s="415"/>
      <c r="G19" s="408">
        <f>SUM(G11:G18)</f>
        <v>0</v>
      </c>
      <c r="H19" s="408">
        <f t="shared" ref="H19:M19" si="2">SUM(H11:H18)</f>
        <v>0</v>
      </c>
      <c r="I19" s="408">
        <f t="shared" si="2"/>
        <v>0</v>
      </c>
      <c r="J19" s="408">
        <f t="shared" si="2"/>
        <v>0</v>
      </c>
      <c r="K19" s="408">
        <f t="shared" si="2"/>
        <v>0</v>
      </c>
      <c r="L19" s="408">
        <f t="shared" si="2"/>
        <v>0</v>
      </c>
      <c r="M19" s="408">
        <f t="shared" si="2"/>
        <v>0</v>
      </c>
      <c r="N19" s="529" t="e">
        <f>M19/'10a.Summary-Loss Dev.'!O14</f>
        <v>#DIV/0!</v>
      </c>
    </row>
    <row r="20" spans="1:14" ht="13.8" thickBot="1" x14ac:dyDescent="0.3">
      <c r="A20" s="416"/>
      <c r="B20" s="417"/>
      <c r="C20" s="417"/>
      <c r="D20" s="417"/>
      <c r="E20" s="417"/>
      <c r="F20" s="418"/>
      <c r="G20" s="409"/>
      <c r="H20" s="409"/>
      <c r="I20" s="409"/>
      <c r="J20" s="409"/>
      <c r="K20" s="409"/>
      <c r="L20" s="409"/>
      <c r="M20" s="409"/>
      <c r="N20" s="530"/>
    </row>
    <row r="21" spans="1:14" ht="13.8" thickTop="1" x14ac:dyDescent="0.25">
      <c r="K21" s="85" t="s">
        <v>263</v>
      </c>
      <c r="M21" s="85" t="s">
        <v>264</v>
      </c>
    </row>
    <row r="22" spans="1:14" ht="13.8" thickBot="1" x14ac:dyDescent="0.3"/>
    <row r="23" spans="1:14" ht="13.8" thickTop="1" x14ac:dyDescent="0.25">
      <c r="A23" s="486" t="s">
        <v>186</v>
      </c>
      <c r="B23" s="487"/>
      <c r="C23" s="487"/>
      <c r="D23" s="487"/>
      <c r="E23" s="487"/>
      <c r="F23" s="487"/>
      <c r="G23" s="487"/>
      <c r="H23" s="487"/>
      <c r="I23" s="487"/>
      <c r="J23" s="487"/>
      <c r="K23" s="487"/>
      <c r="L23" s="487"/>
      <c r="M23" s="487"/>
      <c r="N23" s="488"/>
    </row>
    <row r="24" spans="1:14" ht="13.8" thickBot="1" x14ac:dyDescent="0.3">
      <c r="A24" s="489"/>
      <c r="B24" s="490"/>
      <c r="C24" s="490"/>
      <c r="D24" s="490"/>
      <c r="E24" s="490"/>
      <c r="F24" s="490"/>
      <c r="G24" s="490"/>
      <c r="H24" s="490"/>
      <c r="I24" s="490"/>
      <c r="J24" s="490"/>
      <c r="K24" s="490"/>
      <c r="L24" s="490"/>
      <c r="M24" s="490"/>
      <c r="N24" s="491"/>
    </row>
    <row r="25" spans="1:14" ht="14.4" thickTop="1" thickBot="1" x14ac:dyDescent="0.3">
      <c r="A25" s="492" t="s">
        <v>167</v>
      </c>
      <c r="B25" s="520"/>
      <c r="C25" s="520"/>
      <c r="D25" s="520"/>
      <c r="E25" s="520"/>
      <c r="F25" s="521"/>
      <c r="G25" s="528" t="s">
        <v>177</v>
      </c>
      <c r="H25" s="528"/>
      <c r="I25" s="528"/>
      <c r="J25" s="528"/>
      <c r="K25" s="517" t="s">
        <v>191</v>
      </c>
      <c r="L25" s="517" t="s">
        <v>192</v>
      </c>
      <c r="M25" s="517" t="s">
        <v>386</v>
      </c>
      <c r="N25" s="517" t="s">
        <v>387</v>
      </c>
    </row>
    <row r="26" spans="1:14" ht="13.8" thickTop="1" x14ac:dyDescent="0.25">
      <c r="A26" s="522"/>
      <c r="B26" s="523"/>
      <c r="C26" s="523"/>
      <c r="D26" s="523"/>
      <c r="E26" s="523"/>
      <c r="F26" s="524"/>
      <c r="G26" s="517" t="s">
        <v>187</v>
      </c>
      <c r="H26" s="517" t="s">
        <v>188</v>
      </c>
      <c r="I26" s="517" t="s">
        <v>189</v>
      </c>
      <c r="J26" s="517" t="s">
        <v>190</v>
      </c>
      <c r="K26" s="518"/>
      <c r="L26" s="518"/>
      <c r="M26" s="518"/>
      <c r="N26" s="518"/>
    </row>
    <row r="27" spans="1:14" x14ac:dyDescent="0.25">
      <c r="A27" s="522"/>
      <c r="B27" s="523"/>
      <c r="C27" s="523"/>
      <c r="D27" s="523"/>
      <c r="E27" s="523"/>
      <c r="F27" s="524"/>
      <c r="G27" s="518"/>
      <c r="H27" s="518"/>
      <c r="I27" s="518"/>
      <c r="J27" s="518"/>
      <c r="K27" s="518"/>
      <c r="L27" s="518"/>
      <c r="M27" s="518"/>
      <c r="N27" s="518"/>
    </row>
    <row r="28" spans="1:14" ht="13.8" thickBot="1" x14ac:dyDescent="0.3">
      <c r="A28" s="525"/>
      <c r="B28" s="526"/>
      <c r="C28" s="526"/>
      <c r="D28" s="526"/>
      <c r="E28" s="526"/>
      <c r="F28" s="527"/>
      <c r="G28" s="519"/>
      <c r="H28" s="519"/>
      <c r="I28" s="519"/>
      <c r="J28" s="519"/>
      <c r="K28" s="519"/>
      <c r="L28" s="519"/>
      <c r="M28" s="519"/>
      <c r="N28" s="519"/>
    </row>
    <row r="29" spans="1:14" ht="13.8" thickTop="1" x14ac:dyDescent="0.25">
      <c r="A29" s="471"/>
      <c r="B29" s="472"/>
      <c r="C29" s="472"/>
      <c r="D29" s="472"/>
      <c r="E29" s="472"/>
      <c r="F29" s="473"/>
      <c r="G29" s="36"/>
      <c r="H29" s="36"/>
      <c r="I29" s="36"/>
      <c r="J29" s="36"/>
      <c r="K29" s="36"/>
      <c r="L29" s="36"/>
      <c r="M29" s="36"/>
      <c r="N29" s="37"/>
    </row>
    <row r="30" spans="1:14" x14ac:dyDescent="0.25">
      <c r="A30" s="371" t="s">
        <v>159</v>
      </c>
      <c r="B30" s="260"/>
      <c r="C30" s="260"/>
      <c r="D30" s="260"/>
      <c r="E30" s="260"/>
      <c r="F30" s="372"/>
      <c r="G30" s="38"/>
      <c r="H30" s="38"/>
      <c r="I30" s="38"/>
      <c r="J30" s="38">
        <f>G30+H30-I30</f>
        <v>0</v>
      </c>
      <c r="K30" s="38"/>
      <c r="L30" s="38"/>
      <c r="M30" s="38">
        <f>J30+K30-L30</f>
        <v>0</v>
      </c>
      <c r="N30" s="135" t="e">
        <f>M30/'10b.Auto Liability-Loss Dev.'!O14</f>
        <v>#DIV/0!</v>
      </c>
    </row>
    <row r="31" spans="1:14" x14ac:dyDescent="0.25">
      <c r="A31" s="371" t="s">
        <v>160</v>
      </c>
      <c r="B31" s="260"/>
      <c r="C31" s="260"/>
      <c r="D31" s="260"/>
      <c r="E31" s="260"/>
      <c r="F31" s="372"/>
      <c r="G31" s="38"/>
      <c r="H31" s="38"/>
      <c r="I31" s="38"/>
      <c r="J31" s="38">
        <f t="shared" ref="J31:J36" si="3">G31+H31-I31</f>
        <v>0</v>
      </c>
      <c r="K31" s="38"/>
      <c r="L31" s="38"/>
      <c r="M31" s="38">
        <f t="shared" ref="M31:M36" si="4">J31+K31-L31</f>
        <v>0</v>
      </c>
      <c r="N31" s="135" t="e">
        <f>M31/'10c.G&amp;P Liabilit-Loss Dev.'!O14</f>
        <v>#DIV/0!</v>
      </c>
    </row>
    <row r="32" spans="1:14" x14ac:dyDescent="0.25">
      <c r="A32" s="371" t="s">
        <v>161</v>
      </c>
      <c r="B32" s="260"/>
      <c r="C32" s="260"/>
      <c r="D32" s="260"/>
      <c r="E32" s="260"/>
      <c r="F32" s="372"/>
      <c r="G32" s="38"/>
      <c r="H32" s="38"/>
      <c r="I32" s="38"/>
      <c r="J32" s="38">
        <f t="shared" si="3"/>
        <v>0</v>
      </c>
      <c r="K32" s="141"/>
      <c r="L32" s="141"/>
      <c r="M32" s="38">
        <f t="shared" si="4"/>
        <v>0</v>
      </c>
      <c r="N32" s="135" t="e">
        <f>M32/'10d.Professional Liab-Loss Dev.'!O14</f>
        <v>#DIV/0!</v>
      </c>
    </row>
    <row r="33" spans="1:14" x14ac:dyDescent="0.25">
      <c r="A33" s="371" t="s">
        <v>162</v>
      </c>
      <c r="B33" s="260"/>
      <c r="C33" s="260"/>
      <c r="D33" s="260"/>
      <c r="E33" s="260"/>
      <c r="F33" s="372"/>
      <c r="G33" s="38"/>
      <c r="H33" s="38"/>
      <c r="I33" s="38"/>
      <c r="J33" s="38">
        <f t="shared" si="3"/>
        <v>0</v>
      </c>
      <c r="K33" s="38"/>
      <c r="L33" s="38"/>
      <c r="M33" s="38">
        <f t="shared" si="4"/>
        <v>0</v>
      </c>
      <c r="N33" s="135" t="e">
        <f>M33/'10e.Other Liability - Loss Dev.'!O14</f>
        <v>#DIV/0!</v>
      </c>
    </row>
    <row r="34" spans="1:14" x14ac:dyDescent="0.25">
      <c r="A34" s="371" t="s">
        <v>163</v>
      </c>
      <c r="B34" s="260"/>
      <c r="C34" s="260"/>
      <c r="D34" s="260"/>
      <c r="E34" s="260"/>
      <c r="F34" s="372"/>
      <c r="G34" s="38"/>
      <c r="H34" s="38"/>
      <c r="I34" s="38"/>
      <c r="J34" s="38">
        <f>G34+H34-I34</f>
        <v>0</v>
      </c>
      <c r="K34" s="38"/>
      <c r="L34" s="38"/>
      <c r="M34" s="38">
        <f t="shared" si="4"/>
        <v>0</v>
      </c>
      <c r="N34" s="135" t="e">
        <f>M34/'10f.Workers Comp - Loss Dev.'!O14</f>
        <v>#DIV/0!</v>
      </c>
    </row>
    <row r="35" spans="1:14" x14ac:dyDescent="0.25">
      <c r="A35" s="371" t="s">
        <v>164</v>
      </c>
      <c r="B35" s="260"/>
      <c r="C35" s="260"/>
      <c r="D35" s="260"/>
      <c r="E35" s="260"/>
      <c r="F35" s="372"/>
      <c r="G35" s="38"/>
      <c r="H35" s="38"/>
      <c r="I35" s="38"/>
      <c r="J35" s="38">
        <f t="shared" si="3"/>
        <v>0</v>
      </c>
      <c r="K35" s="38"/>
      <c r="L35" s="38"/>
      <c r="M35" s="38">
        <f>J35+K35-L35</f>
        <v>0</v>
      </c>
      <c r="N35" s="135" t="e">
        <f>M35/'10g.Property Liab - Loss Dev.'!O14</f>
        <v>#DIV/0!</v>
      </c>
    </row>
    <row r="36" spans="1:14" ht="13.8" thickBot="1" x14ac:dyDescent="0.3">
      <c r="A36" s="410" t="s">
        <v>165</v>
      </c>
      <c r="B36" s="411"/>
      <c r="C36" s="411"/>
      <c r="D36" s="411"/>
      <c r="E36" s="411"/>
      <c r="F36" s="412"/>
      <c r="G36" s="39"/>
      <c r="H36" s="39"/>
      <c r="I36" s="39"/>
      <c r="J36" s="39">
        <f t="shared" si="3"/>
        <v>0</v>
      </c>
      <c r="K36" s="39"/>
      <c r="L36" s="39"/>
      <c r="M36" s="39">
        <f t="shared" si="4"/>
        <v>0</v>
      </c>
      <c r="N36" s="136" t="e">
        <f>M36/'10h.All Other Lines - Loss Dev.'!O14</f>
        <v>#DIV/0!</v>
      </c>
    </row>
    <row r="37" spans="1:14" ht="13.8" thickTop="1" x14ac:dyDescent="0.25">
      <c r="A37" s="436" t="s">
        <v>166</v>
      </c>
      <c r="B37" s="414"/>
      <c r="C37" s="414"/>
      <c r="D37" s="414"/>
      <c r="E37" s="414"/>
      <c r="F37" s="415"/>
      <c r="G37" s="480">
        <f>SUM(G29:G36)</f>
        <v>0</v>
      </c>
      <c r="H37" s="480">
        <f>SUM(H29:H36)</f>
        <v>0</v>
      </c>
      <c r="I37" s="480">
        <f>SUM(I29:I36)</f>
        <v>0</v>
      </c>
      <c r="J37" s="480">
        <f>G37+H37-I37</f>
        <v>0</v>
      </c>
      <c r="K37" s="480">
        <f>SUM(K29:K36)</f>
        <v>0</v>
      </c>
      <c r="L37" s="480">
        <f>SUM(L29:L36)</f>
        <v>0</v>
      </c>
      <c r="M37" s="480">
        <f>J37+K37-L37</f>
        <v>0</v>
      </c>
      <c r="N37" s="531" t="e">
        <f>M37/'10a.Summary-Loss Dev.'!O14</f>
        <v>#DIV/0!</v>
      </c>
    </row>
    <row r="38" spans="1:14" ht="13.8" thickBot="1" x14ac:dyDescent="0.3">
      <c r="A38" s="416"/>
      <c r="B38" s="417"/>
      <c r="C38" s="417"/>
      <c r="D38" s="417"/>
      <c r="E38" s="417"/>
      <c r="F38" s="418"/>
      <c r="G38" s="481"/>
      <c r="H38" s="481"/>
      <c r="I38" s="481"/>
      <c r="J38" s="481"/>
      <c r="K38" s="481"/>
      <c r="L38" s="481"/>
      <c r="M38" s="481"/>
      <c r="N38" s="532"/>
    </row>
    <row r="39" spans="1:14" ht="13.8" thickTop="1" x14ac:dyDescent="0.25">
      <c r="K39" s="85" t="s">
        <v>265</v>
      </c>
      <c r="M39" s="85" t="s">
        <v>266</v>
      </c>
    </row>
    <row r="41" spans="1:14" x14ac:dyDescent="0.25">
      <c r="N41" s="4"/>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1:D1"/>
    <mergeCell ref="E1:F1"/>
    <mergeCell ref="A2:N2"/>
    <mergeCell ref="K7:K10"/>
    <mergeCell ref="A3:N4"/>
    <mergeCell ref="A5:N6"/>
    <mergeCell ref="A7:F10"/>
    <mergeCell ref="L7:L10"/>
    <mergeCell ref="M7:M10"/>
    <mergeCell ref="G7:J7"/>
    <mergeCell ref="G8:G10"/>
    <mergeCell ref="H8:H10"/>
    <mergeCell ref="A18:F18"/>
    <mergeCell ref="N7:N10"/>
    <mergeCell ref="J8:J10"/>
    <mergeCell ref="A14:F14"/>
    <mergeCell ref="A15:F15"/>
    <mergeCell ref="A16:F16"/>
    <mergeCell ref="A17:F17"/>
    <mergeCell ref="A11:F11"/>
    <mergeCell ref="A12:F12"/>
    <mergeCell ref="I8:I10"/>
    <mergeCell ref="A13:F13"/>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N25:N28"/>
    <mergeCell ref="K25:K28"/>
    <mergeCell ref="L25:L28"/>
    <mergeCell ref="A25:F28"/>
    <mergeCell ref="G25:J25"/>
    <mergeCell ref="G26:G28"/>
    <mergeCell ref="H26:H28"/>
    <mergeCell ref="I26:I28"/>
    <mergeCell ref="J26:J28"/>
    <mergeCell ref="M25:M28"/>
    <mergeCell ref="A29:F29"/>
    <mergeCell ref="A30:F30"/>
    <mergeCell ref="A31:F31"/>
    <mergeCell ref="A32:F32"/>
    <mergeCell ref="K37:K38"/>
    <mergeCell ref="J37:J38"/>
    <mergeCell ref="A37:F38"/>
    <mergeCell ref="A33:F33"/>
    <mergeCell ref="A34:F34"/>
    <mergeCell ref="A35:F35"/>
    <mergeCell ref="A36:F36"/>
  </mergeCells>
  <phoneticPr fontId="0" type="noConversion"/>
  <pageMargins left="0.75" right="0.75" top="1" bottom="1" header="0.5" footer="0.5"/>
  <pageSetup paperSize="5" scale="93"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showGridLines="0" zoomScaleNormal="100" workbookViewId="0">
      <selection activeCell="E9" sqref="E9:F9"/>
    </sheetView>
  </sheetViews>
  <sheetFormatPr defaultRowHeight="13.2" x14ac:dyDescent="0.25"/>
  <cols>
    <col min="2" max="2" width="7.6640625" customWidth="1"/>
    <col min="3" max="3" width="8.5546875" customWidth="1"/>
    <col min="4" max="5" width="7.6640625" customWidth="1"/>
    <col min="6" max="6" width="8.33203125" customWidth="1"/>
    <col min="7" max="7" width="7.6640625" customWidth="1"/>
    <col min="8" max="8" width="8.33203125" customWidth="1"/>
    <col min="9" max="9" width="11" customWidth="1"/>
    <col min="10" max="10" width="4.5546875" customWidth="1"/>
    <col min="12" max="12" width="6.33203125" customWidth="1"/>
  </cols>
  <sheetData>
    <row r="1" spans="1:12" x14ac:dyDescent="0.25">
      <c r="A1" s="256" t="str">
        <f>'2.Balance Sheet'!A1</f>
        <v>ANNUAL STATEMENT FOR THE PERIOD ENDED:</v>
      </c>
      <c r="B1" s="258"/>
      <c r="C1" s="153"/>
      <c r="D1" s="153"/>
      <c r="E1" s="153"/>
      <c r="F1" s="373" t="str">
        <f>'Title Page'!A5</f>
        <v>December 31, 2023</v>
      </c>
      <c r="G1" s="373"/>
      <c r="L1" s="19" t="s">
        <v>268</v>
      </c>
    </row>
    <row r="2" spans="1:12" ht="13.8" thickBot="1" x14ac:dyDescent="0.3">
      <c r="A2" s="509">
        <f>'2.Balance Sheet'!A2</f>
        <v>0</v>
      </c>
      <c r="B2" s="374"/>
      <c r="C2" s="374"/>
      <c r="D2" s="374"/>
      <c r="E2" s="374"/>
      <c r="F2" s="158"/>
      <c r="G2" s="158"/>
      <c r="H2" s="158"/>
      <c r="I2" s="158"/>
      <c r="J2" s="153"/>
      <c r="K2" s="153"/>
      <c r="L2" s="153"/>
    </row>
    <row r="3" spans="1:12" ht="13.8" thickTop="1" x14ac:dyDescent="0.25">
      <c r="A3" s="375" t="s">
        <v>202</v>
      </c>
      <c r="B3" s="376"/>
      <c r="C3" s="376"/>
      <c r="D3" s="376"/>
      <c r="E3" s="376"/>
      <c r="F3" s="376"/>
      <c r="G3" s="376"/>
      <c r="H3" s="376"/>
      <c r="I3" s="376"/>
      <c r="J3" s="376"/>
      <c r="K3" s="376"/>
      <c r="L3" s="377"/>
    </row>
    <row r="4" spans="1:12" x14ac:dyDescent="0.25">
      <c r="A4" s="563"/>
      <c r="B4" s="564"/>
      <c r="C4" s="564"/>
      <c r="D4" s="564"/>
      <c r="E4" s="564"/>
      <c r="F4" s="564"/>
      <c r="G4" s="564"/>
      <c r="H4" s="564"/>
      <c r="I4" s="564"/>
      <c r="J4" s="564"/>
      <c r="K4" s="564"/>
      <c r="L4" s="565"/>
    </row>
    <row r="5" spans="1:12" ht="13.8" thickBot="1" x14ac:dyDescent="0.3">
      <c r="A5" s="378"/>
      <c r="B5" s="379"/>
      <c r="C5" s="379"/>
      <c r="D5" s="379"/>
      <c r="E5" s="379"/>
      <c r="F5" s="379"/>
      <c r="G5" s="379"/>
      <c r="H5" s="379"/>
      <c r="I5" s="379"/>
      <c r="J5" s="379"/>
      <c r="K5" s="379"/>
      <c r="L5" s="380"/>
    </row>
    <row r="6" spans="1:12" ht="14.4" thickTop="1" thickBot="1" x14ac:dyDescent="0.3">
      <c r="A6" s="543" t="s">
        <v>193</v>
      </c>
      <c r="B6" s="544"/>
      <c r="C6" s="560" t="s">
        <v>45</v>
      </c>
      <c r="D6" s="561"/>
      <c r="E6" s="561"/>
      <c r="F6" s="561"/>
      <c r="G6" s="561"/>
      <c r="H6" s="561"/>
      <c r="I6" s="561"/>
      <c r="J6" s="561"/>
      <c r="K6" s="561"/>
      <c r="L6" s="562"/>
    </row>
    <row r="7" spans="1:12" ht="13.5" customHeight="1" thickTop="1" x14ac:dyDescent="0.25">
      <c r="A7" s="545"/>
      <c r="B7" s="546"/>
      <c r="C7" s="550" t="str">
        <f>+A10</f>
        <v>2019 &amp; PRIOR</v>
      </c>
      <c r="D7" s="551"/>
      <c r="E7" s="549">
        <v>2020</v>
      </c>
      <c r="F7" s="521"/>
      <c r="G7" s="549">
        <f>+E7+1</f>
        <v>2021</v>
      </c>
      <c r="H7" s="521"/>
      <c r="I7" s="549">
        <f>+G7+1</f>
        <v>2022</v>
      </c>
      <c r="J7" s="521"/>
      <c r="K7" s="549">
        <f>+I7+1</f>
        <v>2023</v>
      </c>
      <c r="L7" s="521"/>
    </row>
    <row r="8" spans="1:12" ht="13.8" thickBot="1" x14ac:dyDescent="0.3">
      <c r="A8" s="547"/>
      <c r="B8" s="548"/>
      <c r="C8" s="552"/>
      <c r="D8" s="553"/>
      <c r="E8" s="525"/>
      <c r="F8" s="527"/>
      <c r="G8" s="525"/>
      <c r="H8" s="527"/>
      <c r="I8" s="525"/>
      <c r="J8" s="527"/>
      <c r="K8" s="525"/>
      <c r="L8" s="527"/>
    </row>
    <row r="9" spans="1:12" ht="13.8" thickTop="1" x14ac:dyDescent="0.25">
      <c r="A9" s="471"/>
      <c r="B9" s="473"/>
      <c r="C9" s="541"/>
      <c r="D9" s="542"/>
      <c r="E9" s="541"/>
      <c r="F9" s="542"/>
      <c r="G9" s="541"/>
      <c r="H9" s="542"/>
      <c r="I9" s="541"/>
      <c r="J9" s="542"/>
      <c r="K9" s="541"/>
      <c r="L9" s="542"/>
    </row>
    <row r="10" spans="1:12" x14ac:dyDescent="0.25">
      <c r="A10" s="533" t="s">
        <v>452</v>
      </c>
      <c r="B10" s="534"/>
      <c r="C10" s="421">
        <f>'9b.Auto Liability-NL &amp; LAE'!C9:D9+'9c.G&amp;P Liability-NL &amp; LAE'!C9:D9+'9d.Professional Liab.-NL &amp; LAE'!C9:D9+'9e. Additional Line-NL &amp; LAE'!C9:D9+'9f. Additional Line-NL &amp; LAE'!C9:D9+'9g. Additional Line-NL &amp; LAE'!C9:D9+'9h. Additional Line-NL &amp; LAE'!C9:D9+'9i. Additional Line-NL &amp; LAE'!C9:D9</f>
        <v>0</v>
      </c>
      <c r="D10" s="422"/>
      <c r="E10" s="421">
        <f>'9b.Auto Liability-NL &amp; LAE'!E9:F9+'9c.G&amp;P Liability-NL &amp; LAE'!E9:F9+'9d.Professional Liab.-NL &amp; LAE'!E9:F9+'9e. Additional Line-NL &amp; LAE'!E9:F9+'9f. Additional Line-NL &amp; LAE'!E9:F9+'9g. Additional Line-NL &amp; LAE'!E9:F9+'9h. Additional Line-NL &amp; LAE'!E9:F9+'9i. Additional Line-NL &amp; LAE'!E9:F9</f>
        <v>0</v>
      </c>
      <c r="F10" s="422"/>
      <c r="G10" s="421">
        <f>'9b.Auto Liability-NL &amp; LAE'!G9:H9+'9c.G&amp;P Liability-NL &amp; LAE'!G9:H9+'9d.Professional Liab.-NL &amp; LAE'!G9:H9+'9e. Additional Line-NL &amp; LAE'!G9:H9+'9f. Additional Line-NL &amp; LAE'!G9:H9+'9g. Additional Line-NL &amp; LAE'!G9:H9+'9h. Additional Line-NL &amp; LAE'!G9:H9+'9i. Additional Line-NL &amp; LAE'!G9:H9</f>
        <v>0</v>
      </c>
      <c r="H10" s="422"/>
      <c r="I10" s="421">
        <f>'9b.Auto Liability-NL &amp; LAE'!I9:J9+'9c.G&amp;P Liability-NL &amp; LAE'!I9:J9+'9d.Professional Liab.-NL &amp; LAE'!I9:J9+'9e. Additional Line-NL &amp; LAE'!I9:J9+'9f. Additional Line-NL &amp; LAE'!I9:J9+'9g. Additional Line-NL &amp; LAE'!I9:J9+'9h. Additional Line-NL &amp; LAE'!I9:J9+'9i. Additional Line-NL &amp; LAE'!I9:J9</f>
        <v>0</v>
      </c>
      <c r="J10" s="422"/>
      <c r="K10" s="421">
        <f>'9b.Auto Liability-NL &amp; LAE'!K9:L9+'9c.G&amp;P Liability-NL &amp; LAE'!K9:L9+'9d.Professional Liab.-NL &amp; LAE'!K9:L9+'9e. Additional Line-NL &amp; LAE'!K9:L9+'9f. Additional Line-NL &amp; LAE'!K9:L9+'9g. Additional Line-NL &amp; LAE'!K9:L9+'9h. Additional Line-NL &amp; LAE'!K9:L9+'9i. Additional Line-NL &amp; LAE'!K9:L9</f>
        <v>0</v>
      </c>
      <c r="L10" s="422"/>
    </row>
    <row r="11" spans="1:12" x14ac:dyDescent="0.25">
      <c r="A11" s="533">
        <f>E7</f>
        <v>2020</v>
      </c>
      <c r="B11" s="534"/>
      <c r="C11" s="539"/>
      <c r="D11" s="540"/>
      <c r="E11" s="421">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22"/>
      <c r="G11" s="421">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22"/>
      <c r="I11" s="421">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22"/>
      <c r="K11" s="421">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22"/>
    </row>
    <row r="12" spans="1:12" x14ac:dyDescent="0.25">
      <c r="A12" s="533">
        <f>G7</f>
        <v>2021</v>
      </c>
      <c r="B12" s="534"/>
      <c r="C12" s="539"/>
      <c r="D12" s="540"/>
      <c r="E12" s="539"/>
      <c r="F12" s="540"/>
      <c r="G12" s="421">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22"/>
      <c r="I12" s="421">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22"/>
      <c r="K12" s="421">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22"/>
    </row>
    <row r="13" spans="1:12" x14ac:dyDescent="0.25">
      <c r="A13" s="533">
        <f>I7</f>
        <v>2022</v>
      </c>
      <c r="B13" s="534"/>
      <c r="C13" s="539"/>
      <c r="D13" s="540"/>
      <c r="E13" s="539"/>
      <c r="F13" s="540"/>
      <c r="G13" s="539"/>
      <c r="H13" s="540"/>
      <c r="I13" s="421">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22"/>
      <c r="K13" s="421">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22"/>
    </row>
    <row r="14" spans="1:12" ht="13.8" thickBot="1" x14ac:dyDescent="0.3">
      <c r="A14" s="533">
        <f>K7</f>
        <v>2023</v>
      </c>
      <c r="B14" s="534"/>
      <c r="C14" s="537"/>
      <c r="D14" s="538"/>
      <c r="E14" s="537"/>
      <c r="F14" s="538"/>
      <c r="G14" s="537"/>
      <c r="H14" s="538"/>
      <c r="I14" s="537"/>
      <c r="J14" s="538"/>
      <c r="K14" s="429">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30"/>
    </row>
    <row r="15" spans="1:12" ht="13.8" thickTop="1" x14ac:dyDescent="0.25">
      <c r="A15" s="13"/>
      <c r="C15" s="4"/>
      <c r="D15" s="4"/>
      <c r="E15" s="4"/>
      <c r="F15" s="4"/>
      <c r="G15" s="4"/>
      <c r="H15" s="4"/>
      <c r="I15" s="4"/>
      <c r="J15" s="4"/>
      <c r="K15" s="6"/>
      <c r="L15" s="6"/>
    </row>
    <row r="16" spans="1:12" ht="13.8" thickBot="1" x14ac:dyDescent="0.3"/>
    <row r="17" spans="1:12" ht="14.25" customHeight="1" thickTop="1" thickBot="1" x14ac:dyDescent="0.3">
      <c r="A17" s="543" t="s">
        <v>193</v>
      </c>
      <c r="B17" s="544"/>
      <c r="C17" s="560" t="s">
        <v>46</v>
      </c>
      <c r="D17" s="561"/>
      <c r="E17" s="561"/>
      <c r="F17" s="561"/>
      <c r="G17" s="561"/>
      <c r="H17" s="561"/>
      <c r="I17" s="561"/>
      <c r="J17" s="561"/>
      <c r="K17" s="561"/>
      <c r="L17" s="562"/>
    </row>
    <row r="18" spans="1:12" ht="13.5" customHeight="1" thickTop="1" x14ac:dyDescent="0.25">
      <c r="A18" s="545"/>
      <c r="B18" s="546"/>
      <c r="C18" s="550" t="str">
        <f>C7</f>
        <v>2019 &amp; PRIOR</v>
      </c>
      <c r="D18" s="551"/>
      <c r="E18" s="549">
        <f>E7</f>
        <v>2020</v>
      </c>
      <c r="F18" s="521"/>
      <c r="G18" s="549">
        <f>G7</f>
        <v>2021</v>
      </c>
      <c r="H18" s="521"/>
      <c r="I18" s="549">
        <f>I7</f>
        <v>2022</v>
      </c>
      <c r="J18" s="521"/>
      <c r="K18" s="549">
        <f>K7</f>
        <v>2023</v>
      </c>
      <c r="L18" s="521"/>
    </row>
    <row r="19" spans="1:12" ht="13.8" thickBot="1" x14ac:dyDescent="0.3">
      <c r="A19" s="547"/>
      <c r="B19" s="548"/>
      <c r="C19" s="552"/>
      <c r="D19" s="553"/>
      <c r="E19" s="525"/>
      <c r="F19" s="527"/>
      <c r="G19" s="525"/>
      <c r="H19" s="527"/>
      <c r="I19" s="525"/>
      <c r="J19" s="527"/>
      <c r="K19" s="525"/>
      <c r="L19" s="527"/>
    </row>
    <row r="20" spans="1:12" ht="13.8" thickTop="1" x14ac:dyDescent="0.25">
      <c r="A20" s="471"/>
      <c r="B20" s="473"/>
      <c r="C20" s="541"/>
      <c r="D20" s="542"/>
      <c r="E20" s="541"/>
      <c r="F20" s="542"/>
      <c r="G20" s="541"/>
      <c r="H20" s="542"/>
      <c r="I20" s="541"/>
      <c r="J20" s="542"/>
      <c r="K20" s="541"/>
      <c r="L20" s="542"/>
    </row>
    <row r="21" spans="1:12" x14ac:dyDescent="0.25">
      <c r="A21" s="533" t="str">
        <f>C18</f>
        <v>2019 &amp; PRIOR</v>
      </c>
      <c r="B21" s="534"/>
      <c r="C21" s="421">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22"/>
      <c r="E21" s="421">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22"/>
      <c r="G21" s="421">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22"/>
      <c r="I21" s="421">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22"/>
      <c r="K21" s="421">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22"/>
    </row>
    <row r="22" spans="1:12" x14ac:dyDescent="0.25">
      <c r="A22" s="533">
        <f>E18</f>
        <v>2020</v>
      </c>
      <c r="B22" s="534"/>
      <c r="C22" s="539"/>
      <c r="D22" s="540"/>
      <c r="E22" s="421">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22"/>
      <c r="G22" s="421">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22"/>
      <c r="I22" s="421">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22"/>
      <c r="K22" s="421">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22"/>
    </row>
    <row r="23" spans="1:12" x14ac:dyDescent="0.25">
      <c r="A23" s="533">
        <f>G18</f>
        <v>2021</v>
      </c>
      <c r="B23" s="534"/>
      <c r="C23" s="539"/>
      <c r="D23" s="540"/>
      <c r="E23" s="558"/>
      <c r="F23" s="559"/>
      <c r="G23" s="469">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70"/>
      <c r="I23" s="421">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22"/>
      <c r="K23" s="421">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22"/>
    </row>
    <row r="24" spans="1:12" x14ac:dyDescent="0.25">
      <c r="A24" s="533">
        <f>I18</f>
        <v>2022</v>
      </c>
      <c r="B24" s="534"/>
      <c r="C24" s="539"/>
      <c r="D24" s="540"/>
      <c r="E24" s="554"/>
      <c r="F24" s="555"/>
      <c r="G24" s="556"/>
      <c r="H24" s="557"/>
      <c r="I24" s="421">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22"/>
      <c r="K24" s="421">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22"/>
    </row>
    <row r="25" spans="1:12" ht="13.8" thickBot="1" x14ac:dyDescent="0.3">
      <c r="A25" s="533">
        <f>K18</f>
        <v>2023</v>
      </c>
      <c r="B25" s="534"/>
      <c r="C25" s="537"/>
      <c r="D25" s="538"/>
      <c r="E25" s="535"/>
      <c r="F25" s="536"/>
      <c r="G25" s="537"/>
      <c r="H25" s="538"/>
      <c r="I25" s="537"/>
      <c r="J25" s="538"/>
      <c r="K25" s="429">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30"/>
    </row>
    <row r="26" spans="1:12" ht="13.8" thickTop="1" x14ac:dyDescent="0.25">
      <c r="A26" s="13"/>
      <c r="C26" s="4"/>
      <c r="D26" s="4"/>
      <c r="E26" s="4"/>
      <c r="F26" s="4"/>
      <c r="G26" s="4"/>
      <c r="H26" s="4"/>
      <c r="I26" s="4"/>
      <c r="J26" s="4"/>
      <c r="K26" s="9"/>
      <c r="L26" s="9"/>
    </row>
    <row r="27" spans="1:12" ht="9.75" customHeight="1" thickBot="1" x14ac:dyDescent="0.3"/>
    <row r="28" spans="1:12" ht="14.25" customHeight="1" thickTop="1" thickBot="1" x14ac:dyDescent="0.3">
      <c r="A28" s="543" t="s">
        <v>193</v>
      </c>
      <c r="B28" s="544"/>
      <c r="C28" s="560" t="s">
        <v>200</v>
      </c>
      <c r="D28" s="561"/>
      <c r="E28" s="561"/>
      <c r="F28" s="561"/>
      <c r="G28" s="561"/>
      <c r="H28" s="561"/>
      <c r="I28" s="561"/>
      <c r="J28" s="561"/>
      <c r="K28" s="561"/>
      <c r="L28" s="562"/>
    </row>
    <row r="29" spans="1:12" ht="13.5" customHeight="1" thickTop="1" x14ac:dyDescent="0.25">
      <c r="A29" s="545"/>
      <c r="B29" s="546"/>
      <c r="C29" s="550" t="str">
        <f>C18</f>
        <v>2019 &amp; PRIOR</v>
      </c>
      <c r="D29" s="551"/>
      <c r="E29" s="549">
        <f>E18</f>
        <v>2020</v>
      </c>
      <c r="F29" s="521"/>
      <c r="G29" s="549">
        <f>G18</f>
        <v>2021</v>
      </c>
      <c r="H29" s="521"/>
      <c r="I29" s="549">
        <f>I18</f>
        <v>2022</v>
      </c>
      <c r="J29" s="521"/>
      <c r="K29" s="549">
        <f>K18</f>
        <v>2023</v>
      </c>
      <c r="L29" s="521"/>
    </row>
    <row r="30" spans="1:12" ht="13.8" thickBot="1" x14ac:dyDescent="0.3">
      <c r="A30" s="547"/>
      <c r="B30" s="548"/>
      <c r="C30" s="552"/>
      <c r="D30" s="553"/>
      <c r="E30" s="525"/>
      <c r="F30" s="527"/>
      <c r="G30" s="525"/>
      <c r="H30" s="527"/>
      <c r="I30" s="525"/>
      <c r="J30" s="527"/>
      <c r="K30" s="525"/>
      <c r="L30" s="527"/>
    </row>
    <row r="31" spans="1:12" ht="13.8" thickTop="1" x14ac:dyDescent="0.25">
      <c r="A31" s="471"/>
      <c r="B31" s="473"/>
      <c r="C31" s="541"/>
      <c r="D31" s="542"/>
      <c r="E31" s="541"/>
      <c r="F31" s="542"/>
      <c r="G31" s="541"/>
      <c r="H31" s="542"/>
      <c r="I31" s="541"/>
      <c r="J31" s="542"/>
      <c r="K31" s="541"/>
      <c r="L31" s="542"/>
    </row>
    <row r="32" spans="1:12" x14ac:dyDescent="0.25">
      <c r="A32" s="533" t="str">
        <f>C29</f>
        <v>2019 &amp; PRIOR</v>
      </c>
      <c r="B32" s="534"/>
      <c r="C32" s="421">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22"/>
      <c r="E32" s="421">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22"/>
      <c r="G32" s="421">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22"/>
      <c r="I32" s="421">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22"/>
      <c r="K32" s="421">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22"/>
    </row>
    <row r="33" spans="1:12" x14ac:dyDescent="0.25">
      <c r="A33" s="533">
        <f>E29</f>
        <v>2020</v>
      </c>
      <c r="B33" s="534"/>
      <c r="C33" s="539"/>
      <c r="D33" s="540"/>
      <c r="E33" s="421">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22"/>
      <c r="G33" s="421">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22"/>
      <c r="I33" s="421">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22"/>
      <c r="K33" s="421">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22"/>
    </row>
    <row r="34" spans="1:12" x14ac:dyDescent="0.25">
      <c r="A34" s="533">
        <f>G29</f>
        <v>2021</v>
      </c>
      <c r="B34" s="534"/>
      <c r="C34" s="539"/>
      <c r="D34" s="540"/>
      <c r="E34" s="539"/>
      <c r="F34" s="540"/>
      <c r="G34" s="421">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22"/>
      <c r="I34" s="421">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22"/>
      <c r="K34" s="421">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22"/>
    </row>
    <row r="35" spans="1:12" x14ac:dyDescent="0.25">
      <c r="A35" s="533">
        <f>I29</f>
        <v>2022</v>
      </c>
      <c r="B35" s="534"/>
      <c r="C35" s="539"/>
      <c r="D35" s="540"/>
      <c r="E35" s="539"/>
      <c r="F35" s="540"/>
      <c r="G35" s="539"/>
      <c r="H35" s="540"/>
      <c r="I35" s="421">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22"/>
      <c r="K35" s="421">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22"/>
    </row>
    <row r="36" spans="1:12" ht="13.8" thickBot="1" x14ac:dyDescent="0.3">
      <c r="A36" s="533">
        <f>K29</f>
        <v>2023</v>
      </c>
      <c r="B36" s="534"/>
      <c r="C36" s="537"/>
      <c r="D36" s="538"/>
      <c r="E36" s="537"/>
      <c r="F36" s="538"/>
      <c r="G36" s="537"/>
      <c r="H36" s="538"/>
      <c r="I36" s="537"/>
      <c r="J36" s="538"/>
      <c r="K36" s="429">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30"/>
    </row>
    <row r="37" spans="1:12" ht="13.8" thickTop="1" x14ac:dyDescent="0.25"/>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 ref="K7:L8"/>
    <mergeCell ref="K12:L12"/>
    <mergeCell ref="C12:D12"/>
    <mergeCell ref="E12:F12"/>
    <mergeCell ref="G12:H12"/>
    <mergeCell ref="I12:J12"/>
    <mergeCell ref="C11:D11"/>
    <mergeCell ref="E11:F11"/>
    <mergeCell ref="G11:H11"/>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35"/>
  <sheetViews>
    <sheetView showGridLines="0" zoomScaleNormal="100" workbookViewId="0">
      <selection activeCell="N28" sqref="N28"/>
    </sheetView>
  </sheetViews>
  <sheetFormatPr defaultRowHeight="13.2" x14ac:dyDescent="0.25"/>
  <cols>
    <col min="2" max="2" width="6" customWidth="1"/>
    <col min="3" max="3" width="8.5546875" customWidth="1"/>
    <col min="4" max="5" width="7.6640625" customWidth="1"/>
    <col min="6" max="6" width="8.33203125" customWidth="1"/>
    <col min="7" max="7" width="7.6640625" customWidth="1"/>
    <col min="8" max="8" width="8.33203125" customWidth="1"/>
    <col min="9" max="9" width="11" customWidth="1"/>
    <col min="10" max="10" width="4.5546875" customWidth="1"/>
    <col min="12" max="12" width="6.33203125" customWidth="1"/>
  </cols>
  <sheetData>
    <row r="1" spans="1:14" x14ac:dyDescent="0.25">
      <c r="A1" s="256" t="str">
        <f>'2.Balance Sheet'!A1</f>
        <v>ANNUAL STATEMENT FOR THE PERIOD ENDED:</v>
      </c>
      <c r="B1" s="258"/>
      <c r="C1" s="153"/>
      <c r="D1" s="153"/>
      <c r="E1" s="153"/>
      <c r="F1" s="153"/>
      <c r="G1" s="373" t="str">
        <f>'Title Page'!A5</f>
        <v>December 31, 2023</v>
      </c>
      <c r="H1" s="373"/>
      <c r="I1" s="153"/>
      <c r="L1" s="19" t="s">
        <v>269</v>
      </c>
    </row>
    <row r="2" spans="1:14" ht="13.8" thickBot="1" x14ac:dyDescent="0.3">
      <c r="A2" s="509">
        <f>'2.Balance Sheet'!A2</f>
        <v>0</v>
      </c>
      <c r="B2" s="509"/>
      <c r="C2" s="509"/>
      <c r="D2" s="509"/>
      <c r="E2" s="509"/>
      <c r="F2" s="509"/>
      <c r="G2" s="509"/>
      <c r="H2" s="509"/>
      <c r="I2" s="509"/>
      <c r="J2" s="509"/>
      <c r="K2" s="509"/>
      <c r="L2" s="509"/>
    </row>
    <row r="3" spans="1:14" ht="13.8" thickTop="1" x14ac:dyDescent="0.25">
      <c r="A3" s="375" t="s">
        <v>212</v>
      </c>
      <c r="B3" s="376"/>
      <c r="C3" s="376"/>
      <c r="D3" s="376"/>
      <c r="E3" s="376"/>
      <c r="F3" s="376"/>
      <c r="G3" s="376"/>
      <c r="H3" s="376"/>
      <c r="I3" s="376"/>
      <c r="J3" s="376"/>
      <c r="K3" s="376"/>
      <c r="L3" s="377"/>
    </row>
    <row r="4" spans="1:14" ht="13.8" thickBot="1" x14ac:dyDescent="0.3">
      <c r="A4" s="378"/>
      <c r="B4" s="379"/>
      <c r="C4" s="379"/>
      <c r="D4" s="379"/>
      <c r="E4" s="379"/>
      <c r="F4" s="379"/>
      <c r="G4" s="379"/>
      <c r="H4" s="379"/>
      <c r="I4" s="379"/>
      <c r="J4" s="379"/>
      <c r="K4" s="379"/>
      <c r="L4" s="380"/>
    </row>
    <row r="5" spans="1:14" ht="14.4" thickTop="1" thickBot="1" x14ac:dyDescent="0.3">
      <c r="A5" s="543" t="s">
        <v>210</v>
      </c>
      <c r="B5" s="544"/>
      <c r="C5" s="560" t="s">
        <v>45</v>
      </c>
      <c r="D5" s="561"/>
      <c r="E5" s="561"/>
      <c r="F5" s="561"/>
      <c r="G5" s="561"/>
      <c r="H5" s="561"/>
      <c r="I5" s="561"/>
      <c r="J5" s="561"/>
      <c r="K5" s="561"/>
      <c r="L5" s="562"/>
    </row>
    <row r="6" spans="1:14" ht="13.5" customHeight="1" thickTop="1" x14ac:dyDescent="0.25">
      <c r="A6" s="545"/>
      <c r="B6" s="546"/>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4" ht="13.8" thickBot="1" x14ac:dyDescent="0.3">
      <c r="A7" s="547"/>
      <c r="B7" s="548"/>
      <c r="C7" s="552"/>
      <c r="D7" s="553"/>
      <c r="E7" s="525"/>
      <c r="F7" s="527"/>
      <c r="G7" s="525"/>
      <c r="H7" s="527"/>
      <c r="I7" s="525"/>
      <c r="J7" s="527"/>
      <c r="K7" s="525"/>
      <c r="L7" s="527"/>
    </row>
    <row r="8" spans="1:14" ht="13.8" thickTop="1" x14ac:dyDescent="0.25">
      <c r="A8" s="471"/>
      <c r="B8" s="473"/>
      <c r="C8" s="541"/>
      <c r="D8" s="542"/>
      <c r="E8" s="541"/>
      <c r="F8" s="542"/>
      <c r="G8" s="541"/>
      <c r="H8" s="542"/>
      <c r="I8" s="541"/>
      <c r="J8" s="542"/>
      <c r="K8" s="541"/>
      <c r="L8" s="542"/>
    </row>
    <row r="9" spans="1:14" x14ac:dyDescent="0.25">
      <c r="A9" s="533" t="str">
        <f>+'9a.Summary -NL &amp; LAE'!A10:B10</f>
        <v>2019 &amp; PRIOR</v>
      </c>
      <c r="B9" s="534"/>
      <c r="C9" s="421"/>
      <c r="D9" s="422"/>
      <c r="E9" s="421"/>
      <c r="F9" s="422"/>
      <c r="G9" s="421"/>
      <c r="H9" s="422"/>
      <c r="I9" s="421"/>
      <c r="J9" s="422"/>
      <c r="K9" s="574"/>
      <c r="L9" s="575"/>
      <c r="N9" t="s">
        <v>211</v>
      </c>
    </row>
    <row r="10" spans="1:14" x14ac:dyDescent="0.25">
      <c r="A10" s="533">
        <f>+'9a.Summary -NL &amp; LAE'!A11:B11</f>
        <v>2020</v>
      </c>
      <c r="B10" s="534"/>
      <c r="C10" s="570"/>
      <c r="D10" s="571"/>
      <c r="E10" s="576"/>
      <c r="F10" s="577"/>
      <c r="G10" s="421"/>
      <c r="H10" s="422"/>
      <c r="I10" s="421"/>
      <c r="J10" s="422"/>
      <c r="K10" s="574"/>
      <c r="L10" s="575"/>
    </row>
    <row r="11" spans="1:14" x14ac:dyDescent="0.25">
      <c r="A11" s="533">
        <f>+'9a.Summary -NL &amp; LAE'!A12:B12</f>
        <v>2021</v>
      </c>
      <c r="B11" s="534"/>
      <c r="C11" s="568"/>
      <c r="D11" s="569"/>
      <c r="E11" s="556"/>
      <c r="F11" s="557"/>
      <c r="G11" s="421"/>
      <c r="H11" s="422"/>
      <c r="I11" s="421"/>
      <c r="J11" s="422"/>
      <c r="K11" s="574"/>
      <c r="L11" s="575"/>
    </row>
    <row r="12" spans="1:14" x14ac:dyDescent="0.25">
      <c r="A12" s="533">
        <f>+'9a.Summary -NL &amp; LAE'!A13:B13</f>
        <v>2022</v>
      </c>
      <c r="B12" s="534"/>
      <c r="C12" s="568"/>
      <c r="D12" s="569"/>
      <c r="E12" s="539"/>
      <c r="F12" s="540"/>
      <c r="G12" s="539"/>
      <c r="H12" s="540"/>
      <c r="I12" s="421"/>
      <c r="J12" s="422"/>
      <c r="K12" s="574"/>
      <c r="L12" s="575"/>
    </row>
    <row r="13" spans="1:14" ht="13.8" thickBot="1" x14ac:dyDescent="0.3">
      <c r="A13" s="572">
        <f>+'9a.Summary -NL &amp; LAE'!A14:B14</f>
        <v>2023</v>
      </c>
      <c r="B13" s="573"/>
      <c r="C13" s="580"/>
      <c r="D13" s="581"/>
      <c r="E13" s="537"/>
      <c r="F13" s="538"/>
      <c r="G13" s="537"/>
      <c r="H13" s="538"/>
      <c r="I13" s="537"/>
      <c r="J13" s="538"/>
      <c r="K13" s="578"/>
      <c r="L13" s="579"/>
    </row>
    <row r="14" spans="1:14" ht="13.8" thickTop="1" x14ac:dyDescent="0.25">
      <c r="A14" s="13"/>
      <c r="C14" s="4"/>
      <c r="D14" s="4"/>
      <c r="E14" s="4"/>
      <c r="F14" s="4"/>
      <c r="G14" s="4"/>
      <c r="H14" s="4"/>
      <c r="I14" s="4"/>
      <c r="J14" s="4"/>
      <c r="K14" s="6"/>
      <c r="L14" s="6"/>
    </row>
    <row r="15" spans="1:14" ht="13.8" thickBot="1" x14ac:dyDescent="0.3"/>
    <row r="16" spans="1:14" ht="14.25" customHeight="1" thickTop="1" thickBot="1" x14ac:dyDescent="0.3">
      <c r="A16" s="543" t="s">
        <v>210</v>
      </c>
      <c r="B16" s="544"/>
      <c r="C16" s="560" t="s">
        <v>46</v>
      </c>
      <c r="D16" s="561"/>
      <c r="E16" s="561"/>
      <c r="F16" s="561"/>
      <c r="G16" s="561"/>
      <c r="H16" s="561"/>
      <c r="I16" s="561"/>
      <c r="J16" s="561"/>
      <c r="K16" s="561"/>
      <c r="L16" s="562"/>
    </row>
    <row r="17" spans="1:12" ht="13.5" customHeight="1" thickTop="1" x14ac:dyDescent="0.25">
      <c r="A17" s="545"/>
      <c r="B17" s="546"/>
      <c r="C17" s="550" t="str">
        <f>C6</f>
        <v>2019 &amp; PRIOR</v>
      </c>
      <c r="D17" s="551"/>
      <c r="E17" s="549">
        <f>E6</f>
        <v>2020</v>
      </c>
      <c r="F17" s="521"/>
      <c r="G17" s="549">
        <f>G6</f>
        <v>2021</v>
      </c>
      <c r="H17" s="521"/>
      <c r="I17" s="549">
        <f>I6</f>
        <v>2022</v>
      </c>
      <c r="J17" s="521"/>
      <c r="K17" s="549">
        <f>K6</f>
        <v>2023</v>
      </c>
      <c r="L17" s="521"/>
    </row>
    <row r="18" spans="1:12" ht="13.8" thickBot="1" x14ac:dyDescent="0.3">
      <c r="A18" s="547"/>
      <c r="B18" s="548"/>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C17</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x14ac:dyDescent="0.25">
      <c r="A22" s="533">
        <f>G17</f>
        <v>2021</v>
      </c>
      <c r="B22" s="534"/>
      <c r="C22" s="568"/>
      <c r="D22" s="569"/>
      <c r="E22" s="539"/>
      <c r="F22" s="540"/>
      <c r="G22" s="421"/>
      <c r="H22" s="422"/>
      <c r="I22" s="421"/>
      <c r="J22" s="422"/>
      <c r="K22" s="421"/>
      <c r="L22" s="422"/>
    </row>
    <row r="23" spans="1:12" x14ac:dyDescent="0.25">
      <c r="A23" s="533">
        <f>I17</f>
        <v>2022</v>
      </c>
      <c r="B23" s="534"/>
      <c r="C23" s="568"/>
      <c r="D23" s="569"/>
      <c r="E23" s="539"/>
      <c r="F23" s="540"/>
      <c r="G23" s="539"/>
      <c r="H23" s="540"/>
      <c r="I23" s="421"/>
      <c r="J23" s="422"/>
      <c r="K23" s="421"/>
      <c r="L23" s="422"/>
    </row>
    <row r="24" spans="1:12" ht="13.8" thickBot="1" x14ac:dyDescent="0.3">
      <c r="A24" s="566">
        <f>K17</f>
        <v>2023</v>
      </c>
      <c r="B24" s="567"/>
      <c r="C24" s="580"/>
      <c r="D24" s="581"/>
      <c r="E24" s="537"/>
      <c r="F24" s="538"/>
      <c r="G24" s="537"/>
      <c r="H24" s="538"/>
      <c r="I24" s="537"/>
      <c r="J24" s="538"/>
      <c r="K24" s="578"/>
      <c r="L24" s="579"/>
    </row>
    <row r="25" spans="1:12" x14ac:dyDescent="0.25">
      <c r="A25" s="13"/>
      <c r="C25" s="4"/>
      <c r="D25" s="4"/>
      <c r="E25" s="4"/>
      <c r="F25" s="4"/>
      <c r="G25" s="4"/>
      <c r="H25" s="4"/>
      <c r="I25" s="4"/>
      <c r="J25" s="4"/>
      <c r="K25" s="6"/>
      <c r="L25" s="6"/>
    </row>
    <row r="26" spans="1:12" ht="13.8" thickBot="1" x14ac:dyDescent="0.3"/>
    <row r="27" spans="1:12" ht="14.25" customHeight="1" thickTop="1" thickBot="1" x14ac:dyDescent="0.3">
      <c r="A27" s="543" t="s">
        <v>210</v>
      </c>
      <c r="B27" s="544"/>
      <c r="C27" s="560" t="s">
        <v>200</v>
      </c>
      <c r="D27" s="561"/>
      <c r="E27" s="561"/>
      <c r="F27" s="561"/>
      <c r="G27" s="561"/>
      <c r="H27" s="561"/>
      <c r="I27" s="561"/>
      <c r="J27" s="561"/>
      <c r="K27" s="561"/>
      <c r="L27" s="562"/>
    </row>
    <row r="28" spans="1:12" ht="13.5" customHeight="1" thickTop="1" x14ac:dyDescent="0.25">
      <c r="A28" s="545"/>
      <c r="B28" s="546"/>
      <c r="C28" s="550" t="str">
        <f>C17</f>
        <v>2019 &amp; PRIOR</v>
      </c>
      <c r="D28" s="551"/>
      <c r="E28" s="549">
        <f>E17</f>
        <v>2020</v>
      </c>
      <c r="F28" s="521"/>
      <c r="G28" s="549">
        <f>G17</f>
        <v>2021</v>
      </c>
      <c r="H28" s="521"/>
      <c r="I28" s="549">
        <f>I17</f>
        <v>2022</v>
      </c>
      <c r="J28" s="521"/>
      <c r="K28" s="549">
        <f>K17</f>
        <v>2023</v>
      </c>
      <c r="L28" s="521"/>
    </row>
    <row r="29" spans="1:12" ht="13.8" thickBot="1" x14ac:dyDescent="0.3">
      <c r="A29" s="547"/>
      <c r="B29" s="548"/>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C28</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578"/>
      <c r="L35" s="579"/>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35:B35"/>
    <mergeCell ref="C30:D30"/>
    <mergeCell ref="C31:D31"/>
    <mergeCell ref="C34:D34"/>
    <mergeCell ref="C32:D32"/>
    <mergeCell ref="A33:B33"/>
    <mergeCell ref="A32:B32"/>
    <mergeCell ref="A30:B30"/>
    <mergeCell ref="C28:D29"/>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0"/>
  <sheetViews>
    <sheetView showGridLines="0" zoomScaleNormal="100" workbookViewId="0">
      <selection activeCell="H39" sqref="H39"/>
    </sheetView>
  </sheetViews>
  <sheetFormatPr defaultRowHeight="13.2" x14ac:dyDescent="0.25"/>
  <cols>
    <col min="2" max="2" width="11.6640625" customWidth="1"/>
    <col min="3" max="3" width="7.6640625" customWidth="1"/>
    <col min="4" max="4" width="8.5546875" customWidth="1"/>
    <col min="5" max="5" width="7.6640625" customWidth="1"/>
    <col min="6" max="6" width="9.5546875" customWidth="1"/>
    <col min="7" max="7" width="7.6640625" customWidth="1"/>
    <col min="8" max="9" width="10.5546875" customWidth="1"/>
    <col min="10" max="10" width="8.33203125" customWidth="1"/>
    <col min="11" max="11" width="10" customWidth="1"/>
    <col min="12" max="12" width="8.332031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29" t="str">
        <f>'Title Page'!A5</f>
        <v>December 31, 2023</v>
      </c>
      <c r="H1" s="29"/>
      <c r="L1" s="19" t="s">
        <v>270</v>
      </c>
    </row>
    <row r="2" spans="1:12" ht="13.8" thickBot="1" x14ac:dyDescent="0.3">
      <c r="A2" s="509">
        <f>'2.Balance Sheet'!A2</f>
        <v>0</v>
      </c>
      <c r="B2" s="509"/>
      <c r="C2" s="509"/>
      <c r="D2" s="509"/>
      <c r="E2" s="509"/>
      <c r="F2" s="509"/>
      <c r="G2" s="509"/>
      <c r="H2" s="509"/>
      <c r="I2" s="509"/>
      <c r="J2" s="509"/>
      <c r="K2" s="509"/>
      <c r="L2" s="509"/>
    </row>
    <row r="3" spans="1:12" ht="13.8" thickTop="1" x14ac:dyDescent="0.25">
      <c r="A3" s="375" t="s">
        <v>216</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2" t="s">
        <v>210</v>
      </c>
      <c r="B5" s="583"/>
      <c r="C5" s="599" t="s">
        <v>45</v>
      </c>
      <c r="D5" s="600"/>
      <c r="E5" s="600"/>
      <c r="F5" s="600"/>
      <c r="G5" s="600"/>
      <c r="H5" s="600"/>
      <c r="I5" s="600"/>
      <c r="J5" s="600"/>
      <c r="K5" s="600"/>
      <c r="L5" s="601"/>
    </row>
    <row r="6" spans="1:12" ht="13.5" customHeight="1" thickTop="1" x14ac:dyDescent="0.25">
      <c r="A6" s="584"/>
      <c r="B6" s="585"/>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86"/>
      <c r="B7" s="587"/>
      <c r="C7" s="552"/>
      <c r="D7" s="553"/>
      <c r="E7" s="525"/>
      <c r="F7" s="527"/>
      <c r="G7" s="525"/>
      <c r="H7" s="527"/>
      <c r="I7" s="525"/>
      <c r="J7" s="527"/>
      <c r="K7" s="525"/>
      <c r="L7" s="527"/>
    </row>
    <row r="8" spans="1:12" ht="13.8" thickTop="1" x14ac:dyDescent="0.25">
      <c r="A8" s="471"/>
      <c r="B8" s="473"/>
      <c r="C8" s="597"/>
      <c r="D8" s="598"/>
      <c r="E8" s="597"/>
      <c r="F8" s="598"/>
      <c r="G8" s="597"/>
      <c r="H8" s="598"/>
      <c r="I8" s="597"/>
      <c r="J8" s="598"/>
      <c r="K8" s="597"/>
      <c r="L8" s="598"/>
    </row>
    <row r="9" spans="1:12" x14ac:dyDescent="0.25">
      <c r="A9" s="533" t="str">
        <f>+'9b.Auto Liability-NL &amp; LAE'!A9:B9</f>
        <v>2019 &amp; PRIOR</v>
      </c>
      <c r="B9" s="534"/>
      <c r="C9" s="454"/>
      <c r="D9" s="455"/>
      <c r="E9" s="454"/>
      <c r="F9" s="455"/>
      <c r="G9" s="454"/>
      <c r="H9" s="455"/>
      <c r="I9" s="454"/>
      <c r="J9" s="455"/>
      <c r="K9" s="454"/>
      <c r="L9" s="455"/>
    </row>
    <row r="10" spans="1:12" x14ac:dyDescent="0.25">
      <c r="A10" s="533">
        <f>+'9b.Auto Liability-NL &amp; LAE'!A10:B10</f>
        <v>2020</v>
      </c>
      <c r="B10" s="534"/>
      <c r="C10" s="568"/>
      <c r="D10" s="569"/>
      <c r="E10" s="454"/>
      <c r="F10" s="455"/>
      <c r="G10" s="454"/>
      <c r="H10" s="455"/>
      <c r="I10" s="454"/>
      <c r="J10" s="455"/>
      <c r="K10" s="454"/>
      <c r="L10" s="455"/>
    </row>
    <row r="11" spans="1:12" x14ac:dyDescent="0.25">
      <c r="A11" s="533">
        <f>+'9b.Auto Liability-NL &amp; LAE'!A11:B11</f>
        <v>2021</v>
      </c>
      <c r="B11" s="534"/>
      <c r="C11" s="568"/>
      <c r="D11" s="569"/>
      <c r="E11" s="568"/>
      <c r="F11" s="569"/>
      <c r="G11" s="454"/>
      <c r="H11" s="455"/>
      <c r="I11" s="454"/>
      <c r="J11" s="455"/>
      <c r="K11" s="454"/>
      <c r="L11" s="455"/>
    </row>
    <row r="12" spans="1:12" x14ac:dyDescent="0.25">
      <c r="A12" s="533">
        <f>+'9b.Auto Liability-NL &amp; LAE'!A12:B12</f>
        <v>2022</v>
      </c>
      <c r="B12" s="534"/>
      <c r="C12" s="568"/>
      <c r="D12" s="569"/>
      <c r="E12" s="568"/>
      <c r="F12" s="569"/>
      <c r="G12" s="568"/>
      <c r="H12" s="569"/>
      <c r="I12" s="454"/>
      <c r="J12" s="455"/>
      <c r="K12" s="454"/>
      <c r="L12" s="455"/>
    </row>
    <row r="13" spans="1:12" ht="13.8" thickBot="1" x14ac:dyDescent="0.3">
      <c r="A13" s="572">
        <f>+'9b.Auto Liability-NL &amp; LAE'!A13:B13</f>
        <v>2023</v>
      </c>
      <c r="B13" s="573"/>
      <c r="C13" s="580"/>
      <c r="D13" s="581"/>
      <c r="E13" s="580"/>
      <c r="F13" s="581"/>
      <c r="G13" s="580"/>
      <c r="H13" s="581"/>
      <c r="I13" s="580"/>
      <c r="J13" s="581"/>
      <c r="K13" s="602"/>
      <c r="L13" s="603"/>
    </row>
    <row r="14" spans="1:12" ht="13.8" thickTop="1" x14ac:dyDescent="0.25">
      <c r="A14" s="13"/>
      <c r="C14" s="4"/>
      <c r="D14" s="4"/>
      <c r="E14" s="4"/>
      <c r="F14" s="4"/>
      <c r="G14" s="4"/>
      <c r="H14" s="4"/>
      <c r="I14" s="4"/>
      <c r="J14" s="4"/>
      <c r="K14" s="6"/>
      <c r="L14" s="6"/>
    </row>
    <row r="15" spans="1:12" ht="13.8" thickBot="1" x14ac:dyDescent="0.3"/>
    <row r="16" spans="1:12" ht="14.25" customHeight="1" thickTop="1" thickBot="1" x14ac:dyDescent="0.3">
      <c r="A16" s="582" t="s">
        <v>210</v>
      </c>
      <c r="B16" s="583"/>
      <c r="C16" s="599" t="s">
        <v>46</v>
      </c>
      <c r="D16" s="600"/>
      <c r="E16" s="600"/>
      <c r="F16" s="600"/>
      <c r="G16" s="600"/>
      <c r="H16" s="600"/>
      <c r="I16" s="600"/>
      <c r="J16" s="600"/>
      <c r="K16" s="600"/>
      <c r="L16" s="601"/>
    </row>
    <row r="17" spans="1:14" ht="13.5" customHeight="1" thickTop="1" x14ac:dyDescent="0.25">
      <c r="A17" s="584"/>
      <c r="B17" s="585"/>
      <c r="C17" s="550" t="str">
        <f>C6</f>
        <v>2019 &amp; PRIOR</v>
      </c>
      <c r="D17" s="551"/>
      <c r="E17" s="549">
        <f>E6</f>
        <v>2020</v>
      </c>
      <c r="F17" s="521"/>
      <c r="G17" s="549">
        <f>G6</f>
        <v>2021</v>
      </c>
      <c r="H17" s="521"/>
      <c r="I17" s="549">
        <f>I6</f>
        <v>2022</v>
      </c>
      <c r="J17" s="521"/>
      <c r="K17" s="549">
        <f>K6</f>
        <v>2023</v>
      </c>
      <c r="L17" s="521"/>
    </row>
    <row r="18" spans="1:14" ht="13.8" thickBot="1" x14ac:dyDescent="0.3">
      <c r="A18" s="586"/>
      <c r="B18" s="587"/>
      <c r="C18" s="552"/>
      <c r="D18" s="553"/>
      <c r="E18" s="525"/>
      <c r="F18" s="527"/>
      <c r="G18" s="525"/>
      <c r="H18" s="527"/>
      <c r="I18" s="525"/>
      <c r="J18" s="527"/>
      <c r="K18" s="525"/>
      <c r="L18" s="527"/>
    </row>
    <row r="19" spans="1:14" ht="13.8" thickTop="1" x14ac:dyDescent="0.25">
      <c r="A19" s="471"/>
      <c r="B19" s="473"/>
      <c r="C19" s="597"/>
      <c r="D19" s="598"/>
      <c r="E19" s="597"/>
      <c r="F19" s="598"/>
      <c r="G19" s="597"/>
      <c r="H19" s="598"/>
      <c r="I19" s="597"/>
      <c r="J19" s="598"/>
      <c r="K19" s="597"/>
      <c r="L19" s="598"/>
    </row>
    <row r="20" spans="1:14" x14ac:dyDescent="0.25">
      <c r="A20" s="533" t="str">
        <f>+A9</f>
        <v>2019 &amp; PRIOR</v>
      </c>
      <c r="B20" s="534"/>
      <c r="C20" s="454"/>
      <c r="D20" s="455"/>
      <c r="E20" s="454"/>
      <c r="F20" s="455"/>
      <c r="G20" s="454"/>
      <c r="H20" s="455"/>
      <c r="I20" s="454"/>
      <c r="J20" s="455"/>
      <c r="K20" s="454"/>
      <c r="L20" s="455"/>
    </row>
    <row r="21" spans="1:14" x14ac:dyDescent="0.25">
      <c r="A21" s="533">
        <f t="shared" ref="A21:A24" si="0">+A10</f>
        <v>2020</v>
      </c>
      <c r="B21" s="534"/>
      <c r="C21" s="568"/>
      <c r="D21" s="569"/>
      <c r="E21" s="454"/>
      <c r="F21" s="455"/>
      <c r="G21" s="454"/>
      <c r="H21" s="455"/>
      <c r="I21" s="454"/>
      <c r="J21" s="455"/>
      <c r="K21" s="454"/>
      <c r="L21" s="455"/>
      <c r="N21" s="132" t="s">
        <v>407</v>
      </c>
    </row>
    <row r="22" spans="1:14" ht="14.25" customHeight="1" x14ac:dyDescent="0.25">
      <c r="A22" s="533">
        <f t="shared" si="0"/>
        <v>2021</v>
      </c>
      <c r="B22" s="534"/>
      <c r="C22" s="568"/>
      <c r="D22" s="569"/>
      <c r="E22" s="568"/>
      <c r="F22" s="569"/>
      <c r="G22" s="454"/>
      <c r="H22" s="455"/>
      <c r="I22" s="454"/>
      <c r="J22" s="455"/>
      <c r="K22" s="454"/>
      <c r="L22" s="455"/>
    </row>
    <row r="23" spans="1:14" ht="13.5" customHeight="1" x14ac:dyDescent="0.25">
      <c r="A23" s="533">
        <f t="shared" si="0"/>
        <v>2022</v>
      </c>
      <c r="B23" s="534"/>
      <c r="C23" s="568"/>
      <c r="D23" s="569"/>
      <c r="E23" s="568"/>
      <c r="F23" s="569"/>
      <c r="G23" s="568"/>
      <c r="H23" s="569"/>
      <c r="I23" s="454"/>
      <c r="J23" s="455"/>
      <c r="K23" s="454"/>
      <c r="L23" s="455"/>
    </row>
    <row r="24" spans="1:14" ht="13.5" customHeight="1" thickBot="1" x14ac:dyDescent="0.3">
      <c r="A24" s="572">
        <f t="shared" si="0"/>
        <v>2023</v>
      </c>
      <c r="B24" s="573"/>
      <c r="C24" s="580"/>
      <c r="D24" s="581"/>
      <c r="E24" s="580"/>
      <c r="F24" s="581"/>
      <c r="G24" s="580"/>
      <c r="H24" s="581"/>
      <c r="I24" s="580"/>
      <c r="J24" s="581"/>
      <c r="K24" s="602"/>
      <c r="L24" s="603"/>
    </row>
    <row r="25" spans="1:14" ht="13.5" customHeight="1" thickTop="1" x14ac:dyDescent="0.25">
      <c r="A25" s="13"/>
      <c r="C25" s="4"/>
      <c r="D25" s="4"/>
      <c r="E25" s="4"/>
      <c r="F25" s="4"/>
      <c r="G25" s="4"/>
      <c r="H25" s="4"/>
      <c r="I25" s="4"/>
      <c r="J25" s="4"/>
      <c r="K25" s="6"/>
      <c r="L25" s="6"/>
    </row>
    <row r="26" spans="1:14" ht="13.8" thickBot="1" x14ac:dyDescent="0.3"/>
    <row r="27" spans="1:14" ht="14.25" customHeight="1" thickTop="1" thickBot="1" x14ac:dyDescent="0.3">
      <c r="A27" s="588" t="s">
        <v>210</v>
      </c>
      <c r="B27" s="589"/>
      <c r="C27" s="594" t="s">
        <v>200</v>
      </c>
      <c r="D27" s="595"/>
      <c r="E27" s="595"/>
      <c r="F27" s="595"/>
      <c r="G27" s="595"/>
      <c r="H27" s="595"/>
      <c r="I27" s="595"/>
      <c r="J27" s="595"/>
      <c r="K27" s="595"/>
      <c r="L27" s="596"/>
    </row>
    <row r="28" spans="1:14" ht="13.5" customHeight="1" thickTop="1" x14ac:dyDescent="0.25">
      <c r="A28" s="590"/>
      <c r="B28" s="591"/>
      <c r="C28" s="550" t="str">
        <f>C17</f>
        <v>2019 &amp; PRIOR</v>
      </c>
      <c r="D28" s="551"/>
      <c r="E28" s="550">
        <f>E17</f>
        <v>2020</v>
      </c>
      <c r="F28" s="551"/>
      <c r="G28" s="549">
        <f>G17</f>
        <v>2021</v>
      </c>
      <c r="H28" s="521"/>
      <c r="I28" s="549">
        <f>I17</f>
        <v>2022</v>
      </c>
      <c r="J28" s="521"/>
      <c r="K28" s="549">
        <f>K17</f>
        <v>2023</v>
      </c>
      <c r="L28" s="521"/>
    </row>
    <row r="29" spans="1:14" ht="13.8" thickBot="1" x14ac:dyDescent="0.3">
      <c r="A29" s="592"/>
      <c r="B29" s="593"/>
      <c r="C29" s="552"/>
      <c r="D29" s="553"/>
      <c r="E29" s="552"/>
      <c r="F29" s="553"/>
      <c r="G29" s="525"/>
      <c r="H29" s="527"/>
      <c r="I29" s="525"/>
      <c r="J29" s="527"/>
      <c r="K29" s="525"/>
      <c r="L29" s="527"/>
    </row>
    <row r="30" spans="1:14" ht="13.8" thickTop="1" x14ac:dyDescent="0.25">
      <c r="A30" s="471"/>
      <c r="B30" s="473"/>
      <c r="C30" s="597"/>
      <c r="D30" s="598"/>
      <c r="E30" s="597"/>
      <c r="F30" s="598"/>
      <c r="G30" s="597"/>
      <c r="H30" s="598"/>
      <c r="I30" s="597"/>
      <c r="J30" s="598"/>
      <c r="K30" s="597"/>
      <c r="L30" s="598"/>
    </row>
    <row r="31" spans="1:14" x14ac:dyDescent="0.25">
      <c r="A31" s="533" t="str">
        <f>+A20</f>
        <v>2019 &amp; PRIOR</v>
      </c>
      <c r="B31" s="534"/>
      <c r="C31" s="454"/>
      <c r="D31" s="455"/>
      <c r="E31" s="454"/>
      <c r="F31" s="455"/>
      <c r="G31" s="454"/>
      <c r="H31" s="455"/>
      <c r="I31" s="454"/>
      <c r="J31" s="455"/>
      <c r="K31" s="454"/>
      <c r="L31" s="455"/>
    </row>
    <row r="32" spans="1:14" x14ac:dyDescent="0.25">
      <c r="A32" s="533">
        <f t="shared" ref="A32:A35" si="1">+A21</f>
        <v>2020</v>
      </c>
      <c r="B32" s="534"/>
      <c r="C32" s="568"/>
      <c r="D32" s="569"/>
      <c r="E32" s="454"/>
      <c r="F32" s="455"/>
      <c r="G32" s="454"/>
      <c r="H32" s="455"/>
      <c r="I32" s="454"/>
      <c r="J32" s="455"/>
      <c r="K32" s="454"/>
      <c r="L32" s="455"/>
    </row>
    <row r="33" spans="1:12" x14ac:dyDescent="0.25">
      <c r="A33" s="533">
        <f t="shared" si="1"/>
        <v>2021</v>
      </c>
      <c r="B33" s="534"/>
      <c r="C33" s="568"/>
      <c r="D33" s="569"/>
      <c r="E33" s="568"/>
      <c r="F33" s="569"/>
      <c r="G33" s="454"/>
      <c r="H33" s="455"/>
      <c r="I33" s="454"/>
      <c r="J33" s="455"/>
      <c r="K33" s="454"/>
      <c r="L33" s="455"/>
    </row>
    <row r="34" spans="1:12" x14ac:dyDescent="0.25">
      <c r="A34" s="533">
        <f t="shared" si="1"/>
        <v>2022</v>
      </c>
      <c r="B34" s="534"/>
      <c r="C34" s="568"/>
      <c r="D34" s="569"/>
      <c r="E34" s="568"/>
      <c r="F34" s="569"/>
      <c r="G34" s="568"/>
      <c r="H34" s="569"/>
      <c r="I34" s="454"/>
      <c r="J34" s="455"/>
      <c r="K34" s="454"/>
      <c r="L34" s="455"/>
    </row>
    <row r="35" spans="1:12" ht="13.8" thickBot="1" x14ac:dyDescent="0.3">
      <c r="A35" s="533">
        <f t="shared" si="1"/>
        <v>2023</v>
      </c>
      <c r="B35" s="534"/>
      <c r="C35" s="580"/>
      <c r="D35" s="581"/>
      <c r="E35" s="580"/>
      <c r="F35" s="581"/>
      <c r="G35" s="580"/>
      <c r="H35" s="581"/>
      <c r="I35" s="580"/>
      <c r="J35" s="581"/>
      <c r="K35" s="604"/>
      <c r="L35" s="605"/>
    </row>
    <row r="36" spans="1:12" ht="13.8" thickTop="1" x14ac:dyDescent="0.25">
      <c r="A36" s="2"/>
      <c r="B36" s="2"/>
      <c r="C36" s="2"/>
      <c r="D36" s="2"/>
      <c r="E36" s="2"/>
      <c r="F36" s="2"/>
      <c r="G36" s="2"/>
      <c r="H36" s="2"/>
      <c r="I36" s="2"/>
      <c r="J36" s="2"/>
    </row>
    <row r="39" spans="1:12" ht="14.25" customHeight="1" x14ac:dyDescent="0.25"/>
    <row r="40" spans="1:12" ht="13.5" customHeight="1" x14ac:dyDescent="0.25"/>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K20:L20"/>
    <mergeCell ref="C17:D18"/>
    <mergeCell ref="I19:J19"/>
    <mergeCell ref="K19:L19"/>
    <mergeCell ref="I17:J18"/>
    <mergeCell ref="K17:L18"/>
    <mergeCell ref="C19:D19"/>
    <mergeCell ref="K12:L12"/>
    <mergeCell ref="I13:J13"/>
    <mergeCell ref="C16:L16"/>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A34:B34"/>
    <mergeCell ref="A23:B23"/>
    <mergeCell ref="A27:B29"/>
    <mergeCell ref="C27:L27"/>
    <mergeCell ref="C28:D29"/>
    <mergeCell ref="E28:F29"/>
    <mergeCell ref="G28:H29"/>
    <mergeCell ref="K28:L29"/>
    <mergeCell ref="I28:J29"/>
    <mergeCell ref="K30:L30"/>
    <mergeCell ref="K32:L32"/>
    <mergeCell ref="C32:D32"/>
    <mergeCell ref="A11:B11"/>
    <mergeCell ref="A12:B12"/>
    <mergeCell ref="A13:B13"/>
    <mergeCell ref="A19:B19"/>
    <mergeCell ref="A16:B18"/>
    <mergeCell ref="A20:B20"/>
    <mergeCell ref="A21:B21"/>
    <mergeCell ref="A22:B22"/>
    <mergeCell ref="A33:B33"/>
    <mergeCell ref="A24:B24"/>
    <mergeCell ref="A30:B30"/>
    <mergeCell ref="A31:B31"/>
    <mergeCell ref="A32:B32"/>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0"/>
  <sheetViews>
    <sheetView showGridLines="0" showRuler="0" zoomScaleNormal="100" workbookViewId="0">
      <selection activeCell="F46" sqref="F46"/>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271</v>
      </c>
    </row>
    <row r="2" spans="1:12" ht="13.8" thickBot="1" x14ac:dyDescent="0.3">
      <c r="A2" s="509">
        <f>'2.Balance Sheet'!A2</f>
        <v>0</v>
      </c>
      <c r="B2" s="509"/>
      <c r="C2" s="509"/>
      <c r="D2" s="509"/>
      <c r="E2" s="509"/>
      <c r="F2" s="509"/>
      <c r="G2" s="509"/>
      <c r="H2" s="509"/>
      <c r="I2" s="509"/>
      <c r="J2" s="509"/>
      <c r="K2" s="509"/>
      <c r="L2" s="509"/>
    </row>
    <row r="3" spans="1:12" ht="13.8" thickTop="1" x14ac:dyDescent="0.25">
      <c r="A3" s="375" t="s">
        <v>219</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421"/>
      <c r="L9" s="422"/>
    </row>
    <row r="10" spans="1:12" x14ac:dyDescent="0.25">
      <c r="A10" s="533">
        <f>E6</f>
        <v>2020</v>
      </c>
      <c r="B10" s="534"/>
      <c r="C10" s="570"/>
      <c r="D10" s="571"/>
      <c r="E10" s="576"/>
      <c r="F10" s="577"/>
      <c r="G10" s="421"/>
      <c r="H10" s="422"/>
      <c r="I10" s="421"/>
      <c r="J10" s="422"/>
      <c r="K10" s="421"/>
      <c r="L10" s="422"/>
    </row>
    <row r="11" spans="1:12" x14ac:dyDescent="0.25">
      <c r="A11" s="533">
        <f>G6</f>
        <v>2021</v>
      </c>
      <c r="B11" s="534"/>
      <c r="C11" s="568"/>
      <c r="D11" s="569"/>
      <c r="E11" s="556"/>
      <c r="F11" s="557"/>
      <c r="G11" s="421"/>
      <c r="H11" s="422"/>
      <c r="I11" s="421"/>
      <c r="J11" s="422"/>
      <c r="K11" s="421"/>
      <c r="L11" s="422"/>
    </row>
    <row r="12" spans="1:12" x14ac:dyDescent="0.25">
      <c r="A12" s="533">
        <f>I6</f>
        <v>2022</v>
      </c>
      <c r="B12" s="534"/>
      <c r="C12" s="568"/>
      <c r="D12" s="569"/>
      <c r="E12" s="539"/>
      <c r="F12" s="540"/>
      <c r="G12" s="539"/>
      <c r="H12" s="540"/>
      <c r="I12" s="421"/>
      <c r="J12" s="422"/>
      <c r="K12" s="421"/>
      <c r="L12" s="422"/>
    </row>
    <row r="13" spans="1:12" ht="13.8" thickBot="1" x14ac:dyDescent="0.3">
      <c r="A13" s="533">
        <f>K6</f>
        <v>2023</v>
      </c>
      <c r="B13" s="534"/>
      <c r="C13" s="580"/>
      <c r="D13" s="581"/>
      <c r="E13" s="537"/>
      <c r="F13" s="538"/>
      <c r="G13" s="537"/>
      <c r="H13" s="538"/>
      <c r="I13" s="537"/>
      <c r="J13" s="538"/>
      <c r="K13" s="606"/>
      <c r="L13" s="607"/>
    </row>
    <row r="14" spans="1:12" ht="13.8" thickTop="1"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A9</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421"/>
      <c r="L23" s="422"/>
    </row>
    <row r="24" spans="1:12" ht="13.5" customHeight="1" thickBot="1" x14ac:dyDescent="0.3">
      <c r="A24" s="566">
        <f>K17</f>
        <v>2023</v>
      </c>
      <c r="B24" s="567"/>
      <c r="C24" s="580"/>
      <c r="D24" s="581"/>
      <c r="E24" s="537"/>
      <c r="F24" s="538"/>
      <c r="G24" s="537"/>
      <c r="H24" s="538"/>
      <c r="I24" s="537"/>
      <c r="J24" s="538"/>
      <c r="K24" s="606"/>
      <c r="L24" s="607"/>
    </row>
    <row r="25" spans="1:12" ht="13.5" customHeight="1" thickTop="1" thickBot="1" x14ac:dyDescent="0.3">
      <c r="A25" s="15"/>
      <c r="B25" s="128"/>
      <c r="C25" s="4"/>
      <c r="D25" s="4"/>
      <c r="E25" s="14"/>
      <c r="F25" s="14"/>
      <c r="G25" s="14"/>
      <c r="H25" s="14"/>
      <c r="I25" s="14"/>
      <c r="J25" s="14"/>
      <c r="K25" s="6"/>
      <c r="L25" s="6"/>
    </row>
    <row r="26" spans="1:12" ht="13.8" thickBot="1" x14ac:dyDescent="0.3"/>
    <row r="27" spans="1:12" ht="14.25" customHeight="1" thickTop="1" thickBot="1" x14ac:dyDescent="0.3">
      <c r="A27" s="588" t="s">
        <v>210</v>
      </c>
      <c r="B27" s="589"/>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A20</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606"/>
      <c r="L35" s="607"/>
    </row>
    <row r="39" spans="1:12" ht="14.25" customHeight="1" x14ac:dyDescent="0.25"/>
    <row r="40" spans="1:12" ht="13.5" customHeight="1" x14ac:dyDescent="0.25"/>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C31:D31"/>
    <mergeCell ref="C33:D33"/>
    <mergeCell ref="E33:F33"/>
    <mergeCell ref="C32:D32"/>
    <mergeCell ref="E31:F31"/>
    <mergeCell ref="E32:F32"/>
    <mergeCell ref="E19:F19"/>
    <mergeCell ref="E21:F21"/>
    <mergeCell ref="C20:D20"/>
    <mergeCell ref="E20:F20"/>
    <mergeCell ref="K21:L21"/>
    <mergeCell ref="K17:L18"/>
    <mergeCell ref="I21:J21"/>
    <mergeCell ref="C16:L16"/>
    <mergeCell ref="G19:H19"/>
    <mergeCell ref="C13:D13"/>
    <mergeCell ref="G20:H20"/>
    <mergeCell ref="C21:D21"/>
    <mergeCell ref="K20:L20"/>
    <mergeCell ref="K13:L13"/>
    <mergeCell ref="C17:D18"/>
    <mergeCell ref="E17:F18"/>
    <mergeCell ref="I17:J18"/>
    <mergeCell ref="K35:L35"/>
    <mergeCell ref="K34:L34"/>
    <mergeCell ref="I32:J32"/>
    <mergeCell ref="G31:H31"/>
    <mergeCell ref="K31:L31"/>
    <mergeCell ref="I31:J31"/>
    <mergeCell ref="I34:J34"/>
    <mergeCell ref="K32:L32"/>
    <mergeCell ref="K33:L33"/>
    <mergeCell ref="G34:H34"/>
    <mergeCell ref="C35:D35"/>
    <mergeCell ref="E35:F35"/>
    <mergeCell ref="G35:H35"/>
    <mergeCell ref="I35:J35"/>
    <mergeCell ref="G33:H33"/>
    <mergeCell ref="G32:H32"/>
    <mergeCell ref="I33:J33"/>
    <mergeCell ref="C34:D34"/>
    <mergeCell ref="E34:F34"/>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0"/>
  <sheetViews>
    <sheetView showGridLines="0" zoomScaleNormal="100" workbookViewId="0">
      <selection activeCell="S35" sqref="S35"/>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333</v>
      </c>
    </row>
    <row r="2" spans="1:12" ht="13.8" thickBot="1" x14ac:dyDescent="0.3">
      <c r="A2" s="509">
        <f>'2.Balance Sheet'!A2</f>
        <v>0</v>
      </c>
      <c r="B2" s="509"/>
      <c r="C2" s="509"/>
      <c r="D2" s="509"/>
      <c r="E2" s="509"/>
      <c r="F2" s="509"/>
      <c r="G2" s="509"/>
      <c r="H2" s="509"/>
      <c r="I2" s="509"/>
      <c r="J2" s="509"/>
      <c r="K2" s="509"/>
      <c r="L2" s="509"/>
    </row>
    <row r="3" spans="1:12" ht="13.8" thickTop="1" x14ac:dyDescent="0.25">
      <c r="A3" s="608" t="s">
        <v>339</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574"/>
      <c r="L9" s="575"/>
    </row>
    <row r="10" spans="1:12" x14ac:dyDescent="0.25">
      <c r="A10" s="533">
        <f>E6</f>
        <v>2020</v>
      </c>
      <c r="B10" s="534"/>
      <c r="C10" s="570"/>
      <c r="D10" s="571"/>
      <c r="E10" s="576"/>
      <c r="F10" s="577"/>
      <c r="G10" s="421"/>
      <c r="H10" s="422"/>
      <c r="I10" s="421"/>
      <c r="J10" s="422"/>
      <c r="K10" s="574"/>
      <c r="L10" s="575"/>
    </row>
    <row r="11" spans="1:12" x14ac:dyDescent="0.25">
      <c r="A11" s="533">
        <f>G6</f>
        <v>2021</v>
      </c>
      <c r="B11" s="534"/>
      <c r="C11" s="568"/>
      <c r="D11" s="569"/>
      <c r="E11" s="556"/>
      <c r="F11" s="557"/>
      <c r="G11" s="421"/>
      <c r="H11" s="422"/>
      <c r="I11" s="421"/>
      <c r="J11" s="422"/>
      <c r="K11" s="574"/>
      <c r="L11" s="575"/>
    </row>
    <row r="12" spans="1:12" x14ac:dyDescent="0.25">
      <c r="A12" s="533">
        <f>I6</f>
        <v>2022</v>
      </c>
      <c r="B12" s="534"/>
      <c r="C12" s="568"/>
      <c r="D12" s="569"/>
      <c r="E12" s="539"/>
      <c r="F12" s="540"/>
      <c r="G12" s="539"/>
      <c r="H12" s="540"/>
      <c r="I12" s="421"/>
      <c r="J12" s="422"/>
      <c r="K12" s="574"/>
      <c r="L12" s="575"/>
    </row>
    <row r="13" spans="1:12" ht="13.8" thickBot="1" x14ac:dyDescent="0.3">
      <c r="A13" s="566">
        <f>K6</f>
        <v>2023</v>
      </c>
      <c r="B13" s="567"/>
      <c r="C13" s="580"/>
      <c r="D13" s="581"/>
      <c r="E13" s="537"/>
      <c r="F13" s="538"/>
      <c r="G13" s="537"/>
      <c r="H13" s="538"/>
      <c r="I13" s="537"/>
      <c r="J13" s="538"/>
      <c r="K13" s="578"/>
      <c r="L13" s="579"/>
    </row>
    <row r="14" spans="1:12"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C17</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421"/>
      <c r="L23" s="422"/>
    </row>
    <row r="24" spans="1:12" ht="13.5" customHeight="1" thickBot="1" x14ac:dyDescent="0.3">
      <c r="A24" s="566">
        <f>K17</f>
        <v>2023</v>
      </c>
      <c r="B24" s="567"/>
      <c r="C24" s="580"/>
      <c r="D24" s="581"/>
      <c r="E24" s="537"/>
      <c r="F24" s="538"/>
      <c r="G24" s="537"/>
      <c r="H24" s="538"/>
      <c r="I24" s="537"/>
      <c r="J24" s="538"/>
      <c r="K24" s="578"/>
      <c r="L24" s="579"/>
    </row>
    <row r="25" spans="1:12" ht="13.5" customHeight="1" thickTop="1" x14ac:dyDescent="0.25">
      <c r="A25" s="15"/>
      <c r="B25" s="2"/>
      <c r="C25" s="4"/>
      <c r="D25" s="4"/>
      <c r="E25" s="14"/>
      <c r="F25" s="14"/>
      <c r="G25" s="14"/>
      <c r="H25" s="14"/>
      <c r="I25" s="14"/>
      <c r="J25" s="14"/>
      <c r="K25" s="6"/>
      <c r="L25" s="6"/>
    </row>
    <row r="26" spans="1:12" ht="13.8" thickBot="1" x14ac:dyDescent="0.3"/>
    <row r="27" spans="1:12" ht="14.25" customHeight="1" thickTop="1" thickBot="1" x14ac:dyDescent="0.3">
      <c r="A27" s="588" t="s">
        <v>210</v>
      </c>
      <c r="B27" s="589"/>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C28</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578"/>
      <c r="L35" s="579"/>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0"/>
  <sheetViews>
    <sheetView showGridLines="0" topLeftCell="A14" zoomScaleNormal="100" workbookViewId="0">
      <selection activeCell="N31" sqref="N31"/>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334</v>
      </c>
    </row>
    <row r="2" spans="1:12" ht="13.8" thickBot="1" x14ac:dyDescent="0.3">
      <c r="A2" s="509">
        <f>'2.Balance Sheet'!A2</f>
        <v>0</v>
      </c>
      <c r="B2" s="509"/>
      <c r="C2" s="509"/>
      <c r="D2" s="509"/>
      <c r="E2" s="509"/>
      <c r="F2" s="509"/>
      <c r="G2" s="509"/>
      <c r="H2" s="509"/>
      <c r="I2" s="509"/>
      <c r="J2" s="509"/>
      <c r="K2" s="509"/>
      <c r="L2" s="509"/>
    </row>
    <row r="3" spans="1:12" ht="13.8" thickTop="1" x14ac:dyDescent="0.25">
      <c r="A3" s="608" t="s">
        <v>339</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421"/>
      <c r="L9" s="422"/>
    </row>
    <row r="10" spans="1:12" x14ac:dyDescent="0.25">
      <c r="A10" s="533">
        <f>E6</f>
        <v>2020</v>
      </c>
      <c r="B10" s="534"/>
      <c r="C10" s="570"/>
      <c r="D10" s="571"/>
      <c r="E10" s="576"/>
      <c r="F10" s="577"/>
      <c r="G10" s="421"/>
      <c r="H10" s="422"/>
      <c r="I10" s="421"/>
      <c r="J10" s="422"/>
      <c r="K10" s="421"/>
      <c r="L10" s="422"/>
    </row>
    <row r="11" spans="1:12" x14ac:dyDescent="0.25">
      <c r="A11" s="533">
        <f>G6</f>
        <v>2021</v>
      </c>
      <c r="B11" s="534"/>
      <c r="C11" s="568"/>
      <c r="D11" s="569"/>
      <c r="E11" s="556"/>
      <c r="F11" s="557"/>
      <c r="G11" s="421"/>
      <c r="H11" s="422"/>
      <c r="I11" s="421"/>
      <c r="J11" s="422"/>
      <c r="K11" s="421"/>
      <c r="L11" s="422"/>
    </row>
    <row r="12" spans="1:12" x14ac:dyDescent="0.25">
      <c r="A12" s="533">
        <f>I6</f>
        <v>2022</v>
      </c>
      <c r="B12" s="534"/>
      <c r="C12" s="568"/>
      <c r="D12" s="569"/>
      <c r="E12" s="539"/>
      <c r="F12" s="540"/>
      <c r="G12" s="539"/>
      <c r="H12" s="540"/>
      <c r="I12" s="421"/>
      <c r="J12" s="422"/>
      <c r="K12" s="421"/>
      <c r="L12" s="422"/>
    </row>
    <row r="13" spans="1:12" ht="13.8" thickBot="1" x14ac:dyDescent="0.3">
      <c r="A13" s="566">
        <f>K6</f>
        <v>2023</v>
      </c>
      <c r="B13" s="567"/>
      <c r="C13" s="580"/>
      <c r="D13" s="581"/>
      <c r="E13" s="537"/>
      <c r="F13" s="538"/>
      <c r="G13" s="537"/>
      <c r="H13" s="538"/>
      <c r="I13" s="537"/>
      <c r="J13" s="538"/>
      <c r="K13" s="606"/>
      <c r="L13" s="607"/>
    </row>
    <row r="14" spans="1:12"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A9</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421"/>
      <c r="L23" s="422"/>
    </row>
    <row r="24" spans="1:12" ht="13.5" customHeight="1" thickBot="1" x14ac:dyDescent="0.3">
      <c r="A24" s="566">
        <f>K17</f>
        <v>2023</v>
      </c>
      <c r="B24" s="567"/>
      <c r="C24" s="580"/>
      <c r="D24" s="581"/>
      <c r="E24" s="537"/>
      <c r="F24" s="538"/>
      <c r="G24" s="537"/>
      <c r="H24" s="538"/>
      <c r="I24" s="537"/>
      <c r="J24" s="538"/>
      <c r="K24" s="606"/>
      <c r="L24" s="607"/>
    </row>
    <row r="25" spans="1:12" ht="13.5" customHeight="1" thickTop="1" x14ac:dyDescent="0.25">
      <c r="A25" s="15"/>
      <c r="B25" s="2"/>
      <c r="C25" s="4"/>
      <c r="D25" s="4"/>
      <c r="E25" s="14"/>
      <c r="F25" s="14"/>
      <c r="G25" s="14"/>
      <c r="H25" s="14"/>
      <c r="I25" s="14"/>
      <c r="J25" s="14"/>
      <c r="K25" s="6"/>
      <c r="L25" s="6"/>
    </row>
    <row r="26" spans="1:12" ht="13.8" thickBot="1" x14ac:dyDescent="0.3">
      <c r="B26" s="129"/>
    </row>
    <row r="27" spans="1:12" ht="14.25" customHeight="1" thickTop="1" thickBot="1" x14ac:dyDescent="0.3">
      <c r="A27" s="588" t="s">
        <v>210</v>
      </c>
      <c r="B27" s="591"/>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A9</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606"/>
      <c r="L35" s="607"/>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0"/>
  <sheetViews>
    <sheetView showGridLines="0" zoomScaleNormal="100" workbookViewId="0">
      <selection activeCell="T35" sqref="T35"/>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335</v>
      </c>
    </row>
    <row r="2" spans="1:12" ht="13.8" thickBot="1" x14ac:dyDescent="0.3">
      <c r="A2" s="509">
        <f>'2.Balance Sheet'!A2</f>
        <v>0</v>
      </c>
      <c r="B2" s="509"/>
      <c r="C2" s="509"/>
      <c r="D2" s="509"/>
      <c r="E2" s="509"/>
      <c r="F2" s="509"/>
      <c r="G2" s="509"/>
      <c r="H2" s="509"/>
      <c r="I2" s="509"/>
      <c r="J2" s="509"/>
      <c r="K2" s="509"/>
      <c r="L2" s="509"/>
    </row>
    <row r="3" spans="1:12" ht="13.8" thickTop="1" x14ac:dyDescent="0.25">
      <c r="A3" s="608" t="s">
        <v>332</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421"/>
      <c r="L9" s="422"/>
    </row>
    <row r="10" spans="1:12" x14ac:dyDescent="0.25">
      <c r="A10" s="533">
        <f>E6</f>
        <v>2020</v>
      </c>
      <c r="B10" s="534"/>
      <c r="C10" s="570"/>
      <c r="D10" s="571"/>
      <c r="E10" s="576"/>
      <c r="F10" s="577"/>
      <c r="G10" s="421"/>
      <c r="H10" s="422"/>
      <c r="I10" s="421"/>
      <c r="J10" s="422"/>
      <c r="K10" s="421"/>
      <c r="L10" s="422"/>
    </row>
    <row r="11" spans="1:12" x14ac:dyDescent="0.25">
      <c r="A11" s="533">
        <f>G6</f>
        <v>2021</v>
      </c>
      <c r="B11" s="534"/>
      <c r="C11" s="568"/>
      <c r="D11" s="569"/>
      <c r="E11" s="556"/>
      <c r="F11" s="557"/>
      <c r="G11" s="421"/>
      <c r="H11" s="422"/>
      <c r="I11" s="421"/>
      <c r="J11" s="422"/>
      <c r="K11" s="421"/>
      <c r="L11" s="422"/>
    </row>
    <row r="12" spans="1:12" x14ac:dyDescent="0.25">
      <c r="A12" s="533">
        <f>I6</f>
        <v>2022</v>
      </c>
      <c r="B12" s="534"/>
      <c r="C12" s="568"/>
      <c r="D12" s="569"/>
      <c r="E12" s="539"/>
      <c r="F12" s="540"/>
      <c r="G12" s="539"/>
      <c r="H12" s="540"/>
      <c r="I12" s="421"/>
      <c r="J12" s="422"/>
      <c r="K12" s="421"/>
      <c r="L12" s="422"/>
    </row>
    <row r="13" spans="1:12" ht="13.8" thickBot="1" x14ac:dyDescent="0.3">
      <c r="A13" s="566">
        <f>K6</f>
        <v>2023</v>
      </c>
      <c r="B13" s="567"/>
      <c r="C13" s="580"/>
      <c r="D13" s="581"/>
      <c r="E13" s="537"/>
      <c r="F13" s="538"/>
      <c r="G13" s="537"/>
      <c r="H13" s="538"/>
      <c r="I13" s="537"/>
      <c r="J13" s="538"/>
      <c r="K13" s="578"/>
      <c r="L13" s="579"/>
    </row>
    <row r="14" spans="1:12"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A9</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421"/>
      <c r="L23" s="422"/>
    </row>
    <row r="24" spans="1:12" ht="13.5" customHeight="1" thickBot="1" x14ac:dyDescent="0.3">
      <c r="A24" s="566">
        <f>K17</f>
        <v>2023</v>
      </c>
      <c r="B24" s="567"/>
      <c r="C24" s="580"/>
      <c r="D24" s="581"/>
      <c r="E24" s="537"/>
      <c r="F24" s="538"/>
      <c r="G24" s="537"/>
      <c r="H24" s="538"/>
      <c r="I24" s="537"/>
      <c r="J24" s="538"/>
      <c r="K24" s="606"/>
      <c r="L24" s="607"/>
    </row>
    <row r="25" spans="1:12" ht="13.5" customHeight="1" thickTop="1" x14ac:dyDescent="0.25">
      <c r="A25" s="15"/>
      <c r="B25" s="2"/>
      <c r="C25" s="4"/>
      <c r="D25" s="4"/>
      <c r="E25" s="14"/>
      <c r="F25" s="14"/>
      <c r="G25" s="14"/>
      <c r="H25" s="14"/>
      <c r="I25" s="14"/>
      <c r="J25" s="14"/>
      <c r="K25" s="6"/>
      <c r="L25" s="6"/>
    </row>
    <row r="26" spans="1:12" ht="13.8" thickBot="1" x14ac:dyDescent="0.3"/>
    <row r="27" spans="1:12" ht="14.25" customHeight="1" thickTop="1" thickBot="1" x14ac:dyDescent="0.3">
      <c r="A27" s="588" t="s">
        <v>210</v>
      </c>
      <c r="B27" s="589"/>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A20</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606"/>
      <c r="L35" s="607"/>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0"/>
  <sheetViews>
    <sheetView showGridLines="0" topLeftCell="A14" zoomScaleNormal="100" workbookViewId="0">
      <selection activeCell="P34" sqref="P34"/>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336</v>
      </c>
    </row>
    <row r="2" spans="1:12" ht="13.8" thickBot="1" x14ac:dyDescent="0.3">
      <c r="A2" s="509">
        <f>'2.Balance Sheet'!A2</f>
        <v>0</v>
      </c>
      <c r="B2" s="509"/>
      <c r="C2" s="509"/>
      <c r="D2" s="509"/>
      <c r="E2" s="509"/>
      <c r="F2" s="509"/>
      <c r="G2" s="509"/>
      <c r="H2" s="509"/>
      <c r="I2" s="509"/>
      <c r="J2" s="509"/>
      <c r="K2" s="509"/>
      <c r="L2" s="509"/>
    </row>
    <row r="3" spans="1:12" ht="13.8" thickTop="1" x14ac:dyDescent="0.25">
      <c r="A3" s="608" t="s">
        <v>332</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574"/>
      <c r="L9" s="575"/>
    </row>
    <row r="10" spans="1:12" x14ac:dyDescent="0.25">
      <c r="A10" s="533">
        <f>E6</f>
        <v>2020</v>
      </c>
      <c r="B10" s="534"/>
      <c r="C10" s="570"/>
      <c r="D10" s="571"/>
      <c r="E10" s="576"/>
      <c r="F10" s="577"/>
      <c r="G10" s="421"/>
      <c r="H10" s="422"/>
      <c r="I10" s="421"/>
      <c r="J10" s="422"/>
      <c r="K10" s="574"/>
      <c r="L10" s="575"/>
    </row>
    <row r="11" spans="1:12" x14ac:dyDescent="0.25">
      <c r="A11" s="533">
        <f>G6</f>
        <v>2021</v>
      </c>
      <c r="B11" s="534"/>
      <c r="C11" s="568"/>
      <c r="D11" s="569"/>
      <c r="E11" s="556"/>
      <c r="F11" s="557"/>
      <c r="G11" s="421"/>
      <c r="H11" s="422"/>
      <c r="I11" s="421"/>
      <c r="J11" s="422"/>
      <c r="K11" s="574"/>
      <c r="L11" s="575"/>
    </row>
    <row r="12" spans="1:12" x14ac:dyDescent="0.25">
      <c r="A12" s="533">
        <f>I6</f>
        <v>2022</v>
      </c>
      <c r="B12" s="534"/>
      <c r="C12" s="568"/>
      <c r="D12" s="569"/>
      <c r="E12" s="539"/>
      <c r="F12" s="540"/>
      <c r="G12" s="539"/>
      <c r="H12" s="540"/>
      <c r="I12" s="421"/>
      <c r="J12" s="422"/>
      <c r="K12" s="574"/>
      <c r="L12" s="575"/>
    </row>
    <row r="13" spans="1:12" ht="13.8" thickBot="1" x14ac:dyDescent="0.3">
      <c r="A13" s="566">
        <f>K6</f>
        <v>2023</v>
      </c>
      <c r="B13" s="567"/>
      <c r="C13" s="580"/>
      <c r="D13" s="581"/>
      <c r="E13" s="537"/>
      <c r="F13" s="538"/>
      <c r="G13" s="537"/>
      <c r="H13" s="538"/>
      <c r="I13" s="537"/>
      <c r="J13" s="538"/>
      <c r="K13" s="578"/>
      <c r="L13" s="579"/>
    </row>
    <row r="14" spans="1:12"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A9</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576"/>
      <c r="L23" s="577"/>
    </row>
    <row r="24" spans="1:12" ht="13.5" customHeight="1" thickBot="1" x14ac:dyDescent="0.3">
      <c r="A24" s="566">
        <f>K17</f>
        <v>2023</v>
      </c>
      <c r="B24" s="567"/>
      <c r="C24" s="580"/>
      <c r="D24" s="581"/>
      <c r="E24" s="537"/>
      <c r="F24" s="538"/>
      <c r="G24" s="537"/>
      <c r="H24" s="538"/>
      <c r="I24" s="537"/>
      <c r="J24" s="538"/>
      <c r="K24" s="578"/>
      <c r="L24" s="579"/>
    </row>
    <row r="25" spans="1:12" ht="13.5" customHeight="1" thickTop="1" x14ac:dyDescent="0.25">
      <c r="A25" s="15"/>
      <c r="B25" s="2"/>
      <c r="C25" s="4"/>
      <c r="D25" s="4"/>
      <c r="E25" s="14"/>
      <c r="F25" s="14"/>
      <c r="G25" s="14"/>
      <c r="H25" s="14"/>
      <c r="I25" s="14"/>
      <c r="J25" s="14"/>
      <c r="K25" s="6"/>
      <c r="L25" s="6"/>
    </row>
    <row r="26" spans="1:12" ht="13.8" thickBot="1" x14ac:dyDescent="0.3"/>
    <row r="27" spans="1:12" ht="14.25" customHeight="1" thickTop="1" thickBot="1" x14ac:dyDescent="0.3">
      <c r="A27" s="588" t="s">
        <v>210</v>
      </c>
      <c r="B27" s="589"/>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A9</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609"/>
      <c r="L35" s="610"/>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zoomScale="80" zoomScaleNormal="80" workbookViewId="0">
      <selection activeCell="A2" sqref="A2:H2"/>
    </sheetView>
  </sheetViews>
  <sheetFormatPr defaultRowHeight="13.2" x14ac:dyDescent="0.25"/>
  <sheetData>
    <row r="1" spans="1:10" ht="15.6" x14ac:dyDescent="0.3">
      <c r="A1" s="188" t="s">
        <v>252</v>
      </c>
      <c r="B1" s="188"/>
      <c r="C1" s="188"/>
      <c r="D1" s="188"/>
      <c r="E1" s="189" t="str">
        <f>'Title Page'!A5</f>
        <v>December 31, 2023</v>
      </c>
      <c r="F1" s="190"/>
      <c r="G1" s="190"/>
      <c r="H1" s="139"/>
      <c r="I1" s="138"/>
      <c r="J1" s="138"/>
    </row>
    <row r="2" spans="1:10" ht="15.6" x14ac:dyDescent="0.3">
      <c r="A2" s="191">
        <f>'2.Balance Sheet'!A2:I2</f>
        <v>0</v>
      </c>
      <c r="B2" s="192"/>
      <c r="C2" s="192"/>
      <c r="D2" s="192"/>
      <c r="E2" s="192"/>
      <c r="F2" s="192"/>
      <c r="G2" s="192"/>
      <c r="H2" s="192"/>
      <c r="I2" s="138"/>
      <c r="J2" s="138"/>
    </row>
    <row r="3" spans="1:10" x14ac:dyDescent="0.25">
      <c r="A3" s="193" t="s">
        <v>267</v>
      </c>
      <c r="B3" s="194"/>
      <c r="C3" s="194"/>
      <c r="D3" s="194"/>
      <c r="E3" s="194"/>
      <c r="F3" s="194"/>
      <c r="G3" s="194"/>
      <c r="H3" s="194"/>
      <c r="I3" s="195"/>
      <c r="J3" s="196"/>
    </row>
    <row r="4" spans="1:10" x14ac:dyDescent="0.25">
      <c r="A4" s="197"/>
      <c r="B4" s="198"/>
      <c r="C4" s="198"/>
      <c r="D4" s="198"/>
      <c r="E4" s="198"/>
      <c r="F4" s="198"/>
      <c r="G4" s="198"/>
      <c r="H4" s="198"/>
      <c r="I4" s="199"/>
      <c r="J4" s="200"/>
    </row>
    <row r="5" spans="1:10" ht="15.6" x14ac:dyDescent="0.3">
      <c r="A5" s="140"/>
      <c r="B5" s="140"/>
      <c r="C5" s="140"/>
      <c r="D5" s="140"/>
      <c r="E5" s="140"/>
      <c r="F5" s="140"/>
      <c r="G5" s="140"/>
      <c r="H5" s="138"/>
      <c r="I5" s="138"/>
      <c r="J5" s="138"/>
    </row>
    <row r="6" spans="1:10" ht="15.6" x14ac:dyDescent="0.3">
      <c r="A6" s="140" t="s">
        <v>345</v>
      </c>
      <c r="B6" s="140"/>
      <c r="C6" s="140"/>
      <c r="D6" s="140"/>
      <c r="E6" s="140"/>
      <c r="F6" s="140"/>
      <c r="G6" s="140"/>
      <c r="H6" s="138"/>
      <c r="I6" s="138"/>
      <c r="J6" s="138"/>
    </row>
    <row r="7" spans="1:10" ht="15.6" x14ac:dyDescent="0.3">
      <c r="A7" s="140"/>
      <c r="B7" s="140"/>
      <c r="C7" s="140"/>
      <c r="D7" s="140"/>
      <c r="E7" s="140"/>
      <c r="F7" s="140"/>
      <c r="G7" s="140"/>
      <c r="H7" s="138"/>
      <c r="I7" s="138"/>
      <c r="J7" s="138"/>
    </row>
    <row r="8" spans="1:10" ht="15.6" x14ac:dyDescent="0.3">
      <c r="A8" s="140" t="s">
        <v>346</v>
      </c>
      <c r="B8" s="140"/>
      <c r="C8" s="140"/>
      <c r="D8" s="140"/>
      <c r="E8" s="140"/>
      <c r="F8" s="140"/>
      <c r="G8" s="140"/>
      <c r="H8" s="138"/>
      <c r="I8" s="138"/>
      <c r="J8" s="138"/>
    </row>
    <row r="9" spans="1:10" ht="15.6" x14ac:dyDescent="0.3">
      <c r="A9" s="140"/>
      <c r="B9" s="140"/>
      <c r="C9" s="140"/>
      <c r="D9" s="140"/>
      <c r="E9" s="140"/>
      <c r="F9" s="140"/>
      <c r="G9" s="140"/>
      <c r="H9" s="138"/>
      <c r="I9" s="138"/>
      <c r="J9" s="138"/>
    </row>
    <row r="10" spans="1:10" ht="15.6" x14ac:dyDescent="0.3">
      <c r="A10" s="140" t="s">
        <v>347</v>
      </c>
      <c r="B10" s="140"/>
      <c r="C10" s="140"/>
      <c r="D10" s="140"/>
      <c r="E10" s="140"/>
      <c r="F10" s="140"/>
      <c r="G10" s="140"/>
      <c r="H10" s="138"/>
      <c r="I10" s="138"/>
      <c r="J10" s="138"/>
    </row>
    <row r="11" spans="1:10" ht="15.6" x14ac:dyDescent="0.3">
      <c r="A11" s="140"/>
      <c r="B11" s="140"/>
      <c r="C11" s="140"/>
      <c r="D11" s="140"/>
      <c r="E11" s="140"/>
      <c r="F11" s="140"/>
      <c r="G11" s="140"/>
      <c r="H11" s="138"/>
      <c r="I11" s="138"/>
      <c r="J11" s="138"/>
    </row>
    <row r="12" spans="1:10" ht="15.6" x14ac:dyDescent="0.3">
      <c r="A12" s="140" t="s">
        <v>348</v>
      </c>
      <c r="B12" s="140"/>
      <c r="C12" s="140"/>
      <c r="D12" s="140"/>
      <c r="E12" s="140"/>
      <c r="F12" s="140"/>
      <c r="G12" s="140"/>
      <c r="H12" s="138"/>
      <c r="I12" s="138"/>
      <c r="J12" s="138"/>
    </row>
    <row r="13" spans="1:10" ht="15.6" x14ac:dyDescent="0.3">
      <c r="A13" s="140"/>
      <c r="B13" s="140"/>
      <c r="C13" s="140"/>
      <c r="D13" s="140"/>
      <c r="E13" s="140"/>
      <c r="F13" s="140"/>
      <c r="G13" s="140"/>
      <c r="H13" s="138"/>
      <c r="I13" s="138"/>
      <c r="J13" s="138"/>
    </row>
    <row r="14" spans="1:10" ht="15.6" x14ac:dyDescent="0.3">
      <c r="A14" s="140" t="s">
        <v>349</v>
      </c>
      <c r="B14" s="140"/>
      <c r="C14" s="140"/>
      <c r="D14" s="140"/>
      <c r="E14" s="140"/>
      <c r="F14" s="140"/>
      <c r="G14" s="140"/>
      <c r="H14" s="138"/>
      <c r="I14" s="138"/>
      <c r="J14" s="138"/>
    </row>
    <row r="15" spans="1:10" ht="15.6" x14ac:dyDescent="0.3">
      <c r="A15" s="140"/>
      <c r="B15" s="140"/>
      <c r="C15" s="140"/>
      <c r="D15" s="140"/>
      <c r="E15" s="140"/>
      <c r="F15" s="140"/>
      <c r="G15" s="140"/>
      <c r="H15" s="138"/>
      <c r="I15" s="138"/>
      <c r="J15" s="138"/>
    </row>
    <row r="16" spans="1:10" ht="15.6" x14ac:dyDescent="0.3">
      <c r="A16" s="140" t="s">
        <v>350</v>
      </c>
      <c r="B16" s="140"/>
      <c r="C16" s="140"/>
      <c r="D16" s="140"/>
      <c r="E16" s="140"/>
      <c r="F16" s="140"/>
      <c r="G16" s="140"/>
      <c r="H16" s="138"/>
      <c r="I16" s="138"/>
      <c r="J16" s="138"/>
    </row>
    <row r="17" spans="1:10" ht="15.6" x14ac:dyDescent="0.3">
      <c r="A17" s="140"/>
      <c r="B17" s="140"/>
      <c r="C17" s="140"/>
      <c r="D17" s="140"/>
      <c r="E17" s="140"/>
      <c r="F17" s="140"/>
      <c r="G17" s="140"/>
      <c r="H17" s="138"/>
      <c r="I17" s="138"/>
      <c r="J17" s="138"/>
    </row>
    <row r="18" spans="1:10" ht="15.6" x14ac:dyDescent="0.3">
      <c r="A18" s="140" t="s">
        <v>351</v>
      </c>
      <c r="B18" s="140"/>
      <c r="C18" s="140"/>
      <c r="D18" s="140"/>
      <c r="E18" s="140"/>
      <c r="F18" s="140"/>
      <c r="G18" s="140"/>
      <c r="H18" s="138"/>
      <c r="I18" s="138"/>
      <c r="J18" s="138"/>
    </row>
    <row r="19" spans="1:10" ht="15.6" x14ac:dyDescent="0.3">
      <c r="A19" s="140"/>
      <c r="B19" s="140"/>
      <c r="C19" s="140"/>
      <c r="D19" s="140"/>
      <c r="E19" s="140"/>
      <c r="F19" s="140"/>
      <c r="G19" s="140"/>
      <c r="H19" s="138"/>
      <c r="I19" s="138"/>
      <c r="J19" s="138"/>
    </row>
    <row r="20" spans="1:10" ht="15.6" x14ac:dyDescent="0.3">
      <c r="A20" s="140" t="s">
        <v>352</v>
      </c>
      <c r="B20" s="140"/>
      <c r="C20" s="140"/>
      <c r="D20" s="140"/>
      <c r="E20" s="140"/>
      <c r="F20" s="140"/>
      <c r="G20" s="140"/>
      <c r="H20" s="138"/>
      <c r="I20" s="138"/>
      <c r="J20" s="138"/>
    </row>
    <row r="21" spans="1:10" ht="15.6" x14ac:dyDescent="0.3">
      <c r="A21" s="140"/>
      <c r="B21" s="140"/>
      <c r="C21" s="140"/>
      <c r="D21" s="140"/>
      <c r="E21" s="140"/>
      <c r="F21" s="140"/>
      <c r="G21" s="140"/>
      <c r="H21" s="138"/>
      <c r="I21" s="138"/>
      <c r="J21" s="138"/>
    </row>
    <row r="22" spans="1:10" ht="15.6" x14ac:dyDescent="0.3">
      <c r="A22" s="140" t="s">
        <v>353</v>
      </c>
      <c r="B22" s="140"/>
      <c r="C22" s="140"/>
      <c r="D22" s="140"/>
      <c r="E22" s="140"/>
      <c r="F22" s="140"/>
      <c r="G22" s="140"/>
      <c r="H22" s="138"/>
      <c r="I22" s="138"/>
      <c r="J22" s="138"/>
    </row>
    <row r="23" spans="1:10" ht="15.6" x14ac:dyDescent="0.3">
      <c r="A23" s="140"/>
      <c r="B23" s="140"/>
      <c r="C23" s="140"/>
      <c r="D23" s="140"/>
      <c r="E23" s="140"/>
      <c r="F23" s="140"/>
      <c r="G23" s="140"/>
      <c r="H23" s="138"/>
      <c r="I23" s="138"/>
      <c r="J23" s="138"/>
    </row>
    <row r="24" spans="1:10" ht="15.6" x14ac:dyDescent="0.3">
      <c r="A24" s="140" t="s">
        <v>354</v>
      </c>
      <c r="B24" s="140"/>
      <c r="C24" s="140"/>
      <c r="D24" s="140"/>
      <c r="E24" s="140"/>
      <c r="F24" s="140"/>
      <c r="G24" s="140"/>
      <c r="H24" s="138"/>
      <c r="I24" s="138"/>
      <c r="J24" s="138"/>
    </row>
    <row r="25" spans="1:10" ht="15.6" x14ac:dyDescent="0.3">
      <c r="A25" s="140"/>
      <c r="B25" s="140"/>
      <c r="C25" s="140"/>
      <c r="D25" s="140"/>
      <c r="E25" s="140"/>
      <c r="F25" s="140"/>
      <c r="G25" s="140"/>
      <c r="H25" s="138"/>
      <c r="I25" s="138"/>
      <c r="J25" s="138"/>
    </row>
    <row r="26" spans="1:10" ht="15.6" x14ac:dyDescent="0.3">
      <c r="A26" s="140" t="s">
        <v>355</v>
      </c>
      <c r="B26" s="140"/>
      <c r="C26" s="140"/>
      <c r="D26" s="140"/>
      <c r="E26" s="140"/>
      <c r="F26" s="140"/>
      <c r="G26" s="140"/>
      <c r="H26" s="138"/>
      <c r="I26" s="138"/>
      <c r="J26" s="138"/>
    </row>
    <row r="27" spans="1:10" ht="15.6" x14ac:dyDescent="0.3">
      <c r="A27" s="140"/>
      <c r="B27" s="140"/>
      <c r="C27" s="140"/>
      <c r="D27" s="140"/>
      <c r="E27" s="140"/>
      <c r="F27" s="140"/>
      <c r="G27" s="140"/>
      <c r="H27" s="138"/>
      <c r="I27" s="138"/>
      <c r="J27" s="138"/>
    </row>
    <row r="28" spans="1:10" ht="15.6" x14ac:dyDescent="0.3">
      <c r="A28" s="140" t="s">
        <v>356</v>
      </c>
      <c r="B28" s="140"/>
      <c r="C28" s="140"/>
      <c r="D28" s="140"/>
      <c r="E28" s="140"/>
      <c r="F28" s="140"/>
      <c r="G28" s="140"/>
      <c r="H28" s="138"/>
      <c r="I28" s="138"/>
      <c r="J28" s="138"/>
    </row>
    <row r="29" spans="1:10" ht="15.6" x14ac:dyDescent="0.3">
      <c r="A29" s="140"/>
      <c r="B29" s="140"/>
      <c r="C29" s="140"/>
      <c r="D29" s="140"/>
      <c r="E29" s="140"/>
      <c r="F29" s="140"/>
      <c r="G29" s="140"/>
      <c r="H29" s="138"/>
      <c r="I29" s="138"/>
      <c r="J29" s="138"/>
    </row>
    <row r="30" spans="1:10" ht="15.6" x14ac:dyDescent="0.3">
      <c r="A30" s="140" t="s">
        <v>365</v>
      </c>
      <c r="B30" s="140"/>
      <c r="C30" s="140"/>
      <c r="D30" s="140"/>
      <c r="E30" s="140"/>
      <c r="F30" s="140"/>
      <c r="G30" s="140"/>
      <c r="H30" s="138"/>
      <c r="I30" s="138"/>
      <c r="J30" s="138"/>
    </row>
    <row r="31" spans="1:10" ht="15.6" x14ac:dyDescent="0.3">
      <c r="A31" s="140"/>
      <c r="B31" s="140"/>
      <c r="C31" s="140"/>
      <c r="D31" s="140"/>
      <c r="E31" s="140"/>
      <c r="F31" s="140"/>
      <c r="G31" s="140"/>
      <c r="H31" s="138"/>
      <c r="I31" s="138"/>
      <c r="J31" s="138"/>
    </row>
    <row r="32" spans="1:10" ht="15.6" x14ac:dyDescent="0.3">
      <c r="A32" s="140" t="s">
        <v>357</v>
      </c>
      <c r="B32" s="140"/>
      <c r="C32" s="140"/>
      <c r="D32" s="140"/>
      <c r="E32" s="140"/>
      <c r="F32" s="140"/>
      <c r="G32" s="140"/>
      <c r="H32" s="138"/>
      <c r="I32" s="138"/>
      <c r="J32" s="138"/>
    </row>
    <row r="33" spans="1:10" ht="15.6" x14ac:dyDescent="0.3">
      <c r="A33" s="140"/>
      <c r="B33" s="140"/>
      <c r="C33" s="140"/>
      <c r="D33" s="140"/>
      <c r="E33" s="140"/>
      <c r="F33" s="140"/>
      <c r="G33" s="140"/>
      <c r="H33" s="138"/>
      <c r="I33" s="138"/>
      <c r="J33" s="138"/>
    </row>
    <row r="34" spans="1:10" ht="15.6" x14ac:dyDescent="0.3">
      <c r="A34" s="140" t="s">
        <v>358</v>
      </c>
      <c r="B34" s="140"/>
      <c r="C34" s="140"/>
      <c r="D34" s="140"/>
      <c r="E34" s="140"/>
      <c r="F34" s="140"/>
      <c r="G34" s="140"/>
      <c r="H34" s="138"/>
      <c r="I34" s="138"/>
      <c r="J34" s="138"/>
    </row>
    <row r="35" spans="1:10" ht="15.6" x14ac:dyDescent="0.3">
      <c r="A35" s="140"/>
      <c r="B35" s="140"/>
      <c r="C35" s="140"/>
      <c r="D35" s="140"/>
      <c r="E35" s="140"/>
      <c r="F35" s="140"/>
      <c r="G35" s="140"/>
      <c r="H35" s="138"/>
      <c r="I35" s="138"/>
      <c r="J35" s="138"/>
    </row>
    <row r="36" spans="1:10" ht="15.6" x14ac:dyDescent="0.3">
      <c r="A36" s="140" t="s">
        <v>359</v>
      </c>
      <c r="B36" s="140"/>
      <c r="C36" s="140"/>
      <c r="D36" s="140"/>
      <c r="E36" s="140"/>
      <c r="F36" s="140"/>
      <c r="G36" s="140"/>
      <c r="H36" s="138"/>
      <c r="I36" s="138"/>
      <c r="J36" s="138"/>
    </row>
    <row r="37" spans="1:10" ht="15.6" x14ac:dyDescent="0.3">
      <c r="A37" s="140"/>
      <c r="B37" s="140"/>
      <c r="C37" s="140"/>
      <c r="D37" s="140"/>
      <c r="E37" s="140"/>
      <c r="F37" s="140"/>
      <c r="G37" s="140"/>
      <c r="H37" s="138"/>
      <c r="I37" s="138"/>
      <c r="J37" s="138"/>
    </row>
    <row r="38" spans="1:10" ht="15.6" x14ac:dyDescent="0.3">
      <c r="A38" s="140" t="s">
        <v>360</v>
      </c>
      <c r="B38" s="140"/>
      <c r="C38" s="140"/>
      <c r="D38" s="140"/>
      <c r="E38" s="140"/>
      <c r="F38" s="140"/>
      <c r="G38" s="140"/>
      <c r="H38" s="138"/>
      <c r="I38" s="138"/>
      <c r="J38" s="138"/>
    </row>
    <row r="39" spans="1:10" ht="15.6" x14ac:dyDescent="0.3">
      <c r="A39" s="140"/>
      <c r="B39" s="140"/>
      <c r="C39" s="140"/>
      <c r="D39" s="140"/>
      <c r="E39" s="140"/>
      <c r="F39" s="140"/>
      <c r="G39" s="140"/>
      <c r="H39" s="138"/>
      <c r="I39" s="138"/>
      <c r="J39" s="138"/>
    </row>
    <row r="40" spans="1:10" ht="15.6" x14ac:dyDescent="0.3">
      <c r="A40" s="140" t="s">
        <v>361</v>
      </c>
      <c r="B40" s="140"/>
      <c r="C40" s="140"/>
      <c r="D40" s="140"/>
      <c r="E40" s="140"/>
      <c r="F40" s="140"/>
      <c r="G40" s="140"/>
      <c r="H40" s="138"/>
      <c r="I40" s="138"/>
      <c r="J40" s="138"/>
    </row>
    <row r="41" spans="1:10" ht="15.6" x14ac:dyDescent="0.3">
      <c r="A41" s="140"/>
      <c r="B41" s="140"/>
      <c r="C41" s="140"/>
      <c r="D41" s="140"/>
      <c r="E41" s="140"/>
      <c r="F41" s="140"/>
      <c r="G41" s="140"/>
      <c r="H41" s="138"/>
      <c r="I41" s="138"/>
      <c r="J41" s="138"/>
    </row>
    <row r="42" spans="1:10" ht="15.6" x14ac:dyDescent="0.3">
      <c r="A42" s="140" t="s">
        <v>362</v>
      </c>
      <c r="B42" s="140"/>
      <c r="C42" s="140"/>
      <c r="D42" s="140"/>
      <c r="E42" s="140"/>
      <c r="F42" s="140"/>
      <c r="G42" s="140"/>
      <c r="H42" s="138"/>
      <c r="I42" s="138"/>
      <c r="J42" s="138"/>
    </row>
    <row r="43" spans="1:10" ht="15.6" x14ac:dyDescent="0.3">
      <c r="A43" s="140"/>
      <c r="B43" s="140"/>
      <c r="C43" s="140"/>
      <c r="D43" s="140"/>
      <c r="E43" s="140"/>
      <c r="F43" s="140"/>
      <c r="G43" s="140"/>
      <c r="H43" s="138"/>
      <c r="I43" s="138"/>
      <c r="J43" s="138"/>
    </row>
    <row r="44" spans="1:10" ht="15.6" x14ac:dyDescent="0.3">
      <c r="A44" s="140" t="s">
        <v>363</v>
      </c>
      <c r="B44" s="140"/>
      <c r="C44" s="140"/>
      <c r="D44" s="140"/>
      <c r="E44" s="140"/>
      <c r="F44" s="140"/>
      <c r="G44" s="140"/>
      <c r="H44" s="138"/>
      <c r="I44" s="138"/>
      <c r="J44" s="138"/>
    </row>
    <row r="45" spans="1:10" ht="15.6" x14ac:dyDescent="0.3">
      <c r="A45" s="140"/>
      <c r="B45" s="140"/>
      <c r="C45" s="140"/>
      <c r="D45" s="140"/>
      <c r="E45" s="140"/>
      <c r="F45" s="140"/>
      <c r="G45" s="140"/>
      <c r="H45" s="138"/>
      <c r="I45" s="138"/>
      <c r="J45" s="138"/>
    </row>
    <row r="46" spans="1:10" ht="15.6" x14ac:dyDescent="0.3">
      <c r="A46" s="140" t="s">
        <v>364</v>
      </c>
      <c r="B46" s="140"/>
      <c r="C46" s="140"/>
      <c r="D46" s="140"/>
      <c r="E46" s="140"/>
      <c r="F46" s="140"/>
      <c r="G46" s="140"/>
      <c r="H46" s="138"/>
      <c r="I46" s="138"/>
      <c r="J46" s="138"/>
    </row>
    <row r="47" spans="1:10" ht="15.6" x14ac:dyDescent="0.3">
      <c r="A47" s="140"/>
      <c r="B47" s="140"/>
      <c r="C47" s="140"/>
      <c r="D47" s="140"/>
      <c r="E47" s="140"/>
      <c r="F47" s="140"/>
      <c r="G47" s="140"/>
      <c r="H47" s="138"/>
      <c r="I47" s="138"/>
      <c r="J47" s="138"/>
    </row>
    <row r="48" spans="1:10" ht="15.6" x14ac:dyDescent="0.3">
      <c r="A48" s="140" t="s">
        <v>366</v>
      </c>
      <c r="B48" s="140"/>
      <c r="C48" s="140"/>
      <c r="D48" s="140"/>
      <c r="E48" s="140"/>
      <c r="F48" s="140"/>
      <c r="G48" s="140"/>
      <c r="H48" s="138"/>
      <c r="I48" s="138"/>
      <c r="J48" s="138"/>
    </row>
    <row r="49" spans="1:10" ht="15.6" x14ac:dyDescent="0.3">
      <c r="A49" s="140"/>
      <c r="B49" s="140"/>
      <c r="C49" s="140"/>
      <c r="D49" s="140"/>
      <c r="E49" s="140"/>
      <c r="F49" s="140"/>
      <c r="G49" s="140"/>
      <c r="H49" s="138"/>
      <c r="I49" s="138"/>
      <c r="J49" s="138"/>
    </row>
    <row r="50" spans="1:10" ht="15.6" x14ac:dyDescent="0.3">
      <c r="A50" s="140" t="s">
        <v>367</v>
      </c>
      <c r="B50" s="140"/>
      <c r="C50" s="140"/>
      <c r="D50" s="140"/>
      <c r="E50" s="140"/>
      <c r="F50" s="140"/>
      <c r="G50" s="140"/>
      <c r="H50" s="138"/>
      <c r="I50" s="138"/>
      <c r="J50" s="138"/>
    </row>
    <row r="51" spans="1:10" ht="15.6" x14ac:dyDescent="0.3">
      <c r="A51" s="140"/>
      <c r="B51" s="140"/>
      <c r="C51" s="140"/>
      <c r="D51" s="140"/>
      <c r="E51" s="140"/>
      <c r="F51" s="140"/>
      <c r="G51" s="140"/>
      <c r="H51" s="138"/>
      <c r="I51" s="138"/>
      <c r="J51" s="138"/>
    </row>
    <row r="52" spans="1:10" ht="15.6" x14ac:dyDescent="0.3">
      <c r="A52" s="140" t="s">
        <v>368</v>
      </c>
      <c r="B52" s="140"/>
      <c r="C52" s="140"/>
      <c r="D52" s="140"/>
      <c r="E52" s="140"/>
      <c r="F52" s="140"/>
      <c r="G52" s="140"/>
      <c r="H52" s="138"/>
      <c r="I52" s="138"/>
      <c r="J52" s="138"/>
    </row>
    <row r="53" spans="1:10" ht="15.6" x14ac:dyDescent="0.3">
      <c r="A53" s="140"/>
      <c r="B53" s="140"/>
      <c r="C53" s="140"/>
      <c r="D53" s="140"/>
      <c r="E53" s="140"/>
      <c r="F53" s="140"/>
      <c r="G53" s="140"/>
      <c r="H53" s="138"/>
      <c r="I53" s="138"/>
      <c r="J53" s="138"/>
    </row>
    <row r="54" spans="1:10" ht="15.6" x14ac:dyDescent="0.3">
      <c r="A54" s="140" t="s">
        <v>369</v>
      </c>
      <c r="B54" s="140"/>
      <c r="C54" s="140"/>
      <c r="D54" s="140"/>
      <c r="E54" s="140"/>
      <c r="F54" s="140"/>
      <c r="G54" s="140"/>
      <c r="H54" s="138"/>
      <c r="I54" s="138"/>
      <c r="J54" s="138"/>
    </row>
    <row r="55" spans="1:10" ht="15.6" x14ac:dyDescent="0.3">
      <c r="A55" s="140"/>
      <c r="B55" s="140"/>
      <c r="C55" s="140"/>
      <c r="D55" s="140"/>
      <c r="E55" s="140"/>
      <c r="F55" s="140"/>
      <c r="G55" s="140"/>
      <c r="H55" s="138"/>
      <c r="I55" s="138"/>
      <c r="J55" s="138"/>
    </row>
    <row r="56" spans="1:10" ht="15.6" x14ac:dyDescent="0.3">
      <c r="A56" s="140" t="s">
        <v>370</v>
      </c>
      <c r="B56" s="140"/>
      <c r="C56" s="140"/>
      <c r="D56" s="140"/>
      <c r="E56" s="140"/>
      <c r="F56" s="140"/>
      <c r="G56" s="140"/>
      <c r="H56" s="138"/>
      <c r="I56" s="138"/>
      <c r="J56" s="138"/>
    </row>
    <row r="57" spans="1:10" ht="15.6" x14ac:dyDescent="0.3">
      <c r="A57" s="140"/>
      <c r="B57" s="140"/>
      <c r="C57" s="140"/>
      <c r="D57" s="140"/>
      <c r="E57" s="140"/>
      <c r="F57" s="140"/>
      <c r="G57" s="140"/>
      <c r="H57" s="138"/>
      <c r="I57" s="138"/>
      <c r="J57" s="138"/>
    </row>
    <row r="58" spans="1:10" ht="15.6" x14ac:dyDescent="0.3">
      <c r="A58" s="140" t="s">
        <v>371</v>
      </c>
      <c r="B58" s="140"/>
      <c r="C58" s="140"/>
      <c r="D58" s="140"/>
      <c r="E58" s="140"/>
      <c r="F58" s="140"/>
      <c r="G58" s="140"/>
      <c r="H58" s="138"/>
      <c r="I58" s="138"/>
      <c r="J58" s="138"/>
    </row>
    <row r="59" spans="1:10" ht="15.6" x14ac:dyDescent="0.3">
      <c r="A59" s="140"/>
      <c r="B59" s="140"/>
      <c r="C59" s="140"/>
      <c r="D59" s="140"/>
      <c r="E59" s="140"/>
      <c r="F59" s="140"/>
      <c r="G59" s="140"/>
      <c r="H59" s="138"/>
      <c r="I59" s="138"/>
      <c r="J59" s="138"/>
    </row>
    <row r="60" spans="1:10" ht="15.6" x14ac:dyDescent="0.3">
      <c r="A60" s="140" t="s">
        <v>372</v>
      </c>
      <c r="B60" s="140"/>
      <c r="C60" s="140"/>
      <c r="D60" s="140"/>
      <c r="E60" s="140"/>
      <c r="F60" s="140"/>
      <c r="G60" s="140"/>
      <c r="H60" s="138"/>
      <c r="I60" s="138"/>
      <c r="J60" s="138"/>
    </row>
    <row r="61" spans="1:10" ht="15.6" x14ac:dyDescent="0.3">
      <c r="A61" s="140"/>
      <c r="B61" s="140"/>
      <c r="C61" s="140"/>
      <c r="D61" s="140"/>
      <c r="E61" s="140"/>
      <c r="F61" s="140"/>
      <c r="G61" s="140"/>
      <c r="H61" s="138"/>
      <c r="I61" s="138"/>
      <c r="J61" s="138"/>
    </row>
    <row r="62" spans="1:10" ht="15.6" x14ac:dyDescent="0.3">
      <c r="A62" s="140" t="s">
        <v>373</v>
      </c>
      <c r="B62" s="140"/>
      <c r="C62" s="140"/>
      <c r="D62" s="140"/>
      <c r="E62" s="140"/>
      <c r="F62" s="140"/>
      <c r="G62" s="140"/>
      <c r="H62" s="138"/>
      <c r="I62" s="138"/>
      <c r="J62" s="138"/>
    </row>
    <row r="63" spans="1:10" ht="15" x14ac:dyDescent="0.25">
      <c r="A63" s="138"/>
      <c r="B63" s="138"/>
      <c r="C63" s="138"/>
      <c r="D63" s="138"/>
      <c r="E63" s="138"/>
      <c r="F63" s="138"/>
      <c r="G63" s="138"/>
      <c r="H63" s="138"/>
      <c r="I63" s="138"/>
      <c r="J63" s="138"/>
    </row>
    <row r="64" spans="1:10" ht="15.6" x14ac:dyDescent="0.3">
      <c r="A64" s="140" t="s">
        <v>374</v>
      </c>
      <c r="B64" s="138"/>
      <c r="C64" s="138"/>
      <c r="D64" s="138"/>
      <c r="E64" s="138"/>
      <c r="F64" s="138"/>
      <c r="G64" s="138"/>
      <c r="H64" s="138"/>
      <c r="I64" s="138"/>
      <c r="J64" s="138"/>
    </row>
    <row r="65" spans="1:10" ht="15" x14ac:dyDescent="0.25">
      <c r="A65" s="138"/>
      <c r="B65" s="138"/>
      <c r="C65" s="138"/>
      <c r="D65" s="138"/>
      <c r="E65" s="138"/>
      <c r="F65" s="138"/>
      <c r="G65" s="138"/>
      <c r="H65" s="138"/>
      <c r="I65" s="138"/>
      <c r="J65" s="138"/>
    </row>
    <row r="66" spans="1:10" ht="15" x14ac:dyDescent="0.25">
      <c r="A66" s="138"/>
      <c r="B66" s="138"/>
      <c r="C66" s="138"/>
      <c r="D66" s="138"/>
      <c r="E66" s="138"/>
      <c r="F66" s="138"/>
      <c r="G66" s="138"/>
      <c r="H66" s="138"/>
      <c r="I66" s="138"/>
      <c r="J66" s="138"/>
    </row>
    <row r="67" spans="1:10" ht="15" x14ac:dyDescent="0.25">
      <c r="A67" s="138"/>
      <c r="B67" s="138"/>
      <c r="C67" s="138"/>
      <c r="D67" s="138"/>
      <c r="E67" s="138"/>
      <c r="F67" s="138"/>
      <c r="G67" s="138"/>
      <c r="H67" s="138"/>
      <c r="I67" s="138"/>
      <c r="J67" s="138"/>
    </row>
    <row r="68" spans="1:10" ht="15" x14ac:dyDescent="0.25">
      <c r="A68" s="138"/>
      <c r="B68" s="138"/>
      <c r="C68" s="138"/>
      <c r="D68" s="138"/>
      <c r="E68" s="138"/>
      <c r="F68" s="138"/>
      <c r="G68" s="138"/>
      <c r="H68" s="138"/>
      <c r="I68" s="138"/>
      <c r="J68" s="138"/>
    </row>
  </sheetData>
  <mergeCells count="4">
    <mergeCell ref="A1:D1"/>
    <mergeCell ref="E1:G1"/>
    <mergeCell ref="A2:H2"/>
    <mergeCell ref="A3:J4"/>
  </mergeCells>
  <phoneticPr fontId="6" type="noConversion"/>
  <pageMargins left="0.7" right="0.7" top="0.75" bottom="0.75" header="0.3" footer="0.3"/>
  <pageSetup paperSize="5"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0"/>
  <sheetViews>
    <sheetView showGridLines="0" zoomScale="130" zoomScaleNormal="130" workbookViewId="0">
      <selection activeCell="O36" sqref="O36"/>
    </sheetView>
  </sheetViews>
  <sheetFormatPr defaultRowHeight="13.2" x14ac:dyDescent="0.25"/>
  <cols>
    <col min="3" max="11" width="7.6640625" customWidth="1"/>
    <col min="12" max="12" width="8.6640625" customWidth="1"/>
    <col min="13" max="15" width="7.6640625" customWidth="1"/>
    <col min="16" max="16" width="7.5546875" customWidth="1"/>
    <col min="17" max="19" width="7.6640625" customWidth="1"/>
    <col min="20" max="21" width="7.5546875" customWidth="1"/>
    <col min="22" max="24" width="7.6640625" customWidth="1"/>
  </cols>
  <sheetData>
    <row r="1" spans="1:12" x14ac:dyDescent="0.25">
      <c r="A1" s="256" t="str">
        <f>'2.Balance Sheet'!A1</f>
        <v>ANNUAL STATEMENT FOR THE PERIOD ENDED:</v>
      </c>
      <c r="B1" s="153"/>
      <c r="C1" s="153"/>
      <c r="D1" s="153"/>
      <c r="E1" s="153"/>
      <c r="F1" s="373" t="str">
        <f>'Title Page'!A5</f>
        <v>December 31, 2023</v>
      </c>
      <c r="G1" s="153"/>
      <c r="H1" s="29"/>
      <c r="L1" s="19" t="s">
        <v>337</v>
      </c>
    </row>
    <row r="2" spans="1:12" ht="13.8" thickBot="1" x14ac:dyDescent="0.3">
      <c r="A2" s="509">
        <f>'2.Balance Sheet'!A2</f>
        <v>0</v>
      </c>
      <c r="B2" s="509"/>
      <c r="C2" s="509"/>
      <c r="D2" s="509"/>
      <c r="E2" s="509"/>
      <c r="F2" s="509"/>
      <c r="G2" s="509"/>
      <c r="H2" s="509"/>
      <c r="I2" s="509"/>
      <c r="J2" s="509"/>
      <c r="K2" s="509"/>
      <c r="L2" s="509"/>
    </row>
    <row r="3" spans="1:12" ht="13.8" thickTop="1" x14ac:dyDescent="0.25">
      <c r="A3" s="608" t="s">
        <v>332</v>
      </c>
      <c r="B3" s="376"/>
      <c r="C3" s="376"/>
      <c r="D3" s="376"/>
      <c r="E3" s="376"/>
      <c r="F3" s="376"/>
      <c r="G3" s="376"/>
      <c r="H3" s="376"/>
      <c r="I3" s="376"/>
      <c r="J3" s="376"/>
      <c r="K3" s="376"/>
      <c r="L3" s="377"/>
    </row>
    <row r="4" spans="1:12" ht="13.8" thickBot="1" x14ac:dyDescent="0.3">
      <c r="A4" s="378"/>
      <c r="B4" s="379"/>
      <c r="C4" s="379"/>
      <c r="D4" s="379"/>
      <c r="E4" s="379"/>
      <c r="F4" s="379"/>
      <c r="G4" s="379"/>
      <c r="H4" s="379"/>
      <c r="I4" s="379"/>
      <c r="J4" s="379"/>
      <c r="K4" s="379"/>
      <c r="L4" s="380"/>
    </row>
    <row r="5" spans="1:12" ht="14.25" customHeight="1" thickTop="1" thickBot="1" x14ac:dyDescent="0.3">
      <c r="A5" s="588" t="s">
        <v>210</v>
      </c>
      <c r="B5" s="589"/>
      <c r="C5" s="594" t="s">
        <v>45</v>
      </c>
      <c r="D5" s="595"/>
      <c r="E5" s="595"/>
      <c r="F5" s="595"/>
      <c r="G5" s="595"/>
      <c r="H5" s="595"/>
      <c r="I5" s="595"/>
      <c r="J5" s="595"/>
      <c r="K5" s="595"/>
      <c r="L5" s="596"/>
    </row>
    <row r="6" spans="1:12" ht="13.5" customHeight="1" thickTop="1" x14ac:dyDescent="0.25">
      <c r="A6" s="590"/>
      <c r="B6" s="591"/>
      <c r="C6" s="550" t="str">
        <f>'9a.Summary -NL &amp; LAE'!C7</f>
        <v>2019 &amp; PRIOR</v>
      </c>
      <c r="D6" s="551"/>
      <c r="E6" s="549">
        <f>'9a.Summary -NL &amp; LAE'!E7</f>
        <v>2020</v>
      </c>
      <c r="F6" s="521"/>
      <c r="G6" s="549">
        <f>'9a.Summary -NL &amp; LAE'!G7</f>
        <v>2021</v>
      </c>
      <c r="H6" s="521"/>
      <c r="I6" s="549">
        <f>'9a.Summary -NL &amp; LAE'!I7</f>
        <v>2022</v>
      </c>
      <c r="J6" s="521"/>
      <c r="K6" s="549">
        <f>'9a.Summary -NL &amp; LAE'!K7</f>
        <v>2023</v>
      </c>
      <c r="L6" s="521"/>
    </row>
    <row r="7" spans="1:12" ht="13.8" thickBot="1" x14ac:dyDescent="0.3">
      <c r="A7" s="592"/>
      <c r="B7" s="593"/>
      <c r="C7" s="552"/>
      <c r="D7" s="553"/>
      <c r="E7" s="525"/>
      <c r="F7" s="527"/>
      <c r="G7" s="525"/>
      <c r="H7" s="527"/>
      <c r="I7" s="525"/>
      <c r="J7" s="527"/>
      <c r="K7" s="525"/>
      <c r="L7" s="527"/>
    </row>
    <row r="8" spans="1:12" ht="13.8" thickTop="1" x14ac:dyDescent="0.25">
      <c r="A8" s="471"/>
      <c r="B8" s="473"/>
      <c r="C8" s="541"/>
      <c r="D8" s="542"/>
      <c r="E8" s="541"/>
      <c r="F8" s="542"/>
      <c r="G8" s="541"/>
      <c r="H8" s="542"/>
      <c r="I8" s="541"/>
      <c r="J8" s="542"/>
      <c r="K8" s="541"/>
      <c r="L8" s="542"/>
    </row>
    <row r="9" spans="1:12" x14ac:dyDescent="0.25">
      <c r="A9" s="533" t="str">
        <f>C6</f>
        <v>2019 &amp; PRIOR</v>
      </c>
      <c r="B9" s="534"/>
      <c r="C9" s="421"/>
      <c r="D9" s="422"/>
      <c r="E9" s="421"/>
      <c r="F9" s="422"/>
      <c r="G9" s="421"/>
      <c r="H9" s="422"/>
      <c r="I9" s="421"/>
      <c r="J9" s="422"/>
      <c r="K9" s="574"/>
      <c r="L9" s="575"/>
    </row>
    <row r="10" spans="1:12" x14ac:dyDescent="0.25">
      <c r="A10" s="533">
        <f>E6</f>
        <v>2020</v>
      </c>
      <c r="B10" s="534"/>
      <c r="C10" s="570"/>
      <c r="D10" s="571"/>
      <c r="E10" s="576"/>
      <c r="F10" s="577"/>
      <c r="G10" s="421"/>
      <c r="H10" s="422"/>
      <c r="I10" s="421"/>
      <c r="J10" s="422"/>
      <c r="K10" s="574"/>
      <c r="L10" s="575"/>
    </row>
    <row r="11" spans="1:12" x14ac:dyDescent="0.25">
      <c r="A11" s="533">
        <f>G6</f>
        <v>2021</v>
      </c>
      <c r="B11" s="534"/>
      <c r="C11" s="568"/>
      <c r="D11" s="569"/>
      <c r="E11" s="556"/>
      <c r="F11" s="557"/>
      <c r="G11" s="421"/>
      <c r="H11" s="422"/>
      <c r="I11" s="421"/>
      <c r="J11" s="422"/>
      <c r="K11" s="574"/>
      <c r="L11" s="575"/>
    </row>
    <row r="12" spans="1:12" x14ac:dyDescent="0.25">
      <c r="A12" s="533">
        <f>I6</f>
        <v>2022</v>
      </c>
      <c r="B12" s="534"/>
      <c r="C12" s="568"/>
      <c r="D12" s="569"/>
      <c r="E12" s="539"/>
      <c r="F12" s="540"/>
      <c r="G12" s="539"/>
      <c r="H12" s="540"/>
      <c r="I12" s="421"/>
      <c r="J12" s="422"/>
      <c r="K12" s="574"/>
      <c r="L12" s="575"/>
    </row>
    <row r="13" spans="1:12" ht="13.8" thickBot="1" x14ac:dyDescent="0.3">
      <c r="A13" s="566">
        <f>K6</f>
        <v>2023</v>
      </c>
      <c r="B13" s="567"/>
      <c r="C13" s="580"/>
      <c r="D13" s="581"/>
      <c r="E13" s="537"/>
      <c r="F13" s="538"/>
      <c r="G13" s="537"/>
      <c r="H13" s="538"/>
      <c r="I13" s="537"/>
      <c r="J13" s="538"/>
      <c r="K13" s="578"/>
      <c r="L13" s="579"/>
    </row>
    <row r="14" spans="1:12" x14ac:dyDescent="0.25">
      <c r="A14" s="13"/>
      <c r="C14" s="4"/>
      <c r="D14" s="4"/>
      <c r="E14" s="4"/>
      <c r="F14" s="4"/>
      <c r="G14" s="4"/>
      <c r="H14" s="4"/>
      <c r="I14" s="4"/>
      <c r="J14" s="4"/>
      <c r="K14" s="6"/>
      <c r="L14" s="6"/>
    </row>
    <row r="15" spans="1:12" ht="13.8" thickBot="1" x14ac:dyDescent="0.3"/>
    <row r="16" spans="1:12" ht="14.25" customHeight="1" thickTop="1" thickBot="1" x14ac:dyDescent="0.3">
      <c r="A16" s="588" t="s">
        <v>210</v>
      </c>
      <c r="B16" s="589"/>
      <c r="C16" s="594" t="s">
        <v>46</v>
      </c>
      <c r="D16" s="595"/>
      <c r="E16" s="595"/>
      <c r="F16" s="595"/>
      <c r="G16" s="595"/>
      <c r="H16" s="595"/>
      <c r="I16" s="595"/>
      <c r="J16" s="595"/>
      <c r="K16" s="595"/>
      <c r="L16" s="596"/>
    </row>
    <row r="17" spans="1:12" ht="13.5" customHeight="1" thickTop="1" x14ac:dyDescent="0.25">
      <c r="A17" s="590"/>
      <c r="B17" s="591"/>
      <c r="C17" s="550" t="str">
        <f>C6</f>
        <v>2019 &amp; PRIOR</v>
      </c>
      <c r="D17" s="551"/>
      <c r="E17" s="549">
        <f>E6</f>
        <v>2020</v>
      </c>
      <c r="F17" s="521"/>
      <c r="G17" s="549">
        <f>G6</f>
        <v>2021</v>
      </c>
      <c r="H17" s="521"/>
      <c r="I17" s="549">
        <f>I6</f>
        <v>2022</v>
      </c>
      <c r="J17" s="521"/>
      <c r="K17" s="549">
        <f>K6</f>
        <v>2023</v>
      </c>
      <c r="L17" s="521"/>
    </row>
    <row r="18" spans="1:12" ht="13.8" thickBot="1" x14ac:dyDescent="0.3">
      <c r="A18" s="592"/>
      <c r="B18" s="593"/>
      <c r="C18" s="552"/>
      <c r="D18" s="553"/>
      <c r="E18" s="525"/>
      <c r="F18" s="527"/>
      <c r="G18" s="525"/>
      <c r="H18" s="527"/>
      <c r="I18" s="525"/>
      <c r="J18" s="527"/>
      <c r="K18" s="525"/>
      <c r="L18" s="527"/>
    </row>
    <row r="19" spans="1:12" ht="13.8" thickTop="1" x14ac:dyDescent="0.25">
      <c r="A19" s="471"/>
      <c r="B19" s="473"/>
      <c r="C19" s="541"/>
      <c r="D19" s="542"/>
      <c r="E19" s="541"/>
      <c r="F19" s="542"/>
      <c r="G19" s="541"/>
      <c r="H19" s="542"/>
      <c r="I19" s="541"/>
      <c r="J19" s="542"/>
      <c r="K19" s="541"/>
      <c r="L19" s="542"/>
    </row>
    <row r="20" spans="1:12" x14ac:dyDescent="0.25">
      <c r="A20" s="533" t="str">
        <f>A9</f>
        <v>2019 &amp; PRIOR</v>
      </c>
      <c r="B20" s="534"/>
      <c r="C20" s="421"/>
      <c r="D20" s="422"/>
      <c r="E20" s="421"/>
      <c r="F20" s="422"/>
      <c r="G20" s="421"/>
      <c r="H20" s="422"/>
      <c r="I20" s="421"/>
      <c r="J20" s="422"/>
      <c r="K20" s="421"/>
      <c r="L20" s="422"/>
    </row>
    <row r="21" spans="1:12" x14ac:dyDescent="0.25">
      <c r="A21" s="533">
        <f>E17</f>
        <v>2020</v>
      </c>
      <c r="B21" s="534"/>
      <c r="C21" s="570"/>
      <c r="D21" s="571"/>
      <c r="E21" s="421"/>
      <c r="F21" s="422"/>
      <c r="G21" s="421"/>
      <c r="H21" s="422"/>
      <c r="I21" s="421"/>
      <c r="J21" s="422"/>
      <c r="K21" s="421"/>
      <c r="L21" s="422"/>
    </row>
    <row r="22" spans="1:12" ht="14.25" customHeight="1" x14ac:dyDescent="0.25">
      <c r="A22" s="533">
        <f>G17</f>
        <v>2021</v>
      </c>
      <c r="B22" s="534"/>
      <c r="C22" s="568"/>
      <c r="D22" s="569"/>
      <c r="E22" s="539"/>
      <c r="F22" s="540"/>
      <c r="G22" s="421"/>
      <c r="H22" s="422"/>
      <c r="I22" s="421"/>
      <c r="J22" s="422"/>
      <c r="K22" s="421"/>
      <c r="L22" s="422"/>
    </row>
    <row r="23" spans="1:12" ht="13.5" customHeight="1" x14ac:dyDescent="0.25">
      <c r="A23" s="533">
        <f>I17</f>
        <v>2022</v>
      </c>
      <c r="B23" s="534"/>
      <c r="C23" s="568"/>
      <c r="D23" s="569"/>
      <c r="E23" s="539"/>
      <c r="F23" s="540"/>
      <c r="G23" s="539"/>
      <c r="H23" s="540"/>
      <c r="I23" s="421"/>
      <c r="J23" s="422"/>
      <c r="K23" s="421"/>
      <c r="L23" s="422"/>
    </row>
    <row r="24" spans="1:12" ht="13.5" customHeight="1" thickBot="1" x14ac:dyDescent="0.3">
      <c r="A24" s="566">
        <f>K17</f>
        <v>2023</v>
      </c>
      <c r="B24" s="567"/>
      <c r="C24" s="580"/>
      <c r="D24" s="581"/>
      <c r="E24" s="537"/>
      <c r="F24" s="538"/>
      <c r="G24" s="537"/>
      <c r="H24" s="538"/>
      <c r="I24" s="537"/>
      <c r="J24" s="538"/>
      <c r="K24" s="578"/>
      <c r="L24" s="579"/>
    </row>
    <row r="25" spans="1:12" ht="13.5" customHeight="1" thickTop="1" x14ac:dyDescent="0.25">
      <c r="A25" s="15"/>
      <c r="B25" s="2"/>
      <c r="C25" s="4"/>
      <c r="D25" s="4"/>
      <c r="E25" s="14"/>
      <c r="F25" s="14"/>
      <c r="G25" s="14"/>
      <c r="H25" s="14"/>
      <c r="I25" s="14"/>
      <c r="J25" s="14"/>
      <c r="K25" s="6"/>
      <c r="L25" s="6"/>
    </row>
    <row r="26" spans="1:12" ht="13.8" thickBot="1" x14ac:dyDescent="0.3"/>
    <row r="27" spans="1:12" ht="14.25" customHeight="1" thickTop="1" thickBot="1" x14ac:dyDescent="0.3">
      <c r="A27" s="588" t="s">
        <v>210</v>
      </c>
      <c r="B27" s="589"/>
      <c r="C27" s="594" t="s">
        <v>200</v>
      </c>
      <c r="D27" s="595"/>
      <c r="E27" s="595"/>
      <c r="F27" s="595"/>
      <c r="G27" s="595"/>
      <c r="H27" s="595"/>
      <c r="I27" s="595"/>
      <c r="J27" s="595"/>
      <c r="K27" s="595"/>
      <c r="L27" s="596"/>
    </row>
    <row r="28" spans="1:12" ht="13.5" customHeight="1" thickTop="1" x14ac:dyDescent="0.25">
      <c r="A28" s="590"/>
      <c r="B28" s="591"/>
      <c r="C28" s="550" t="str">
        <f>C17</f>
        <v>2019 &amp; PRIOR</v>
      </c>
      <c r="D28" s="551"/>
      <c r="E28" s="549">
        <f>E17</f>
        <v>2020</v>
      </c>
      <c r="F28" s="521"/>
      <c r="G28" s="549">
        <f>G17</f>
        <v>2021</v>
      </c>
      <c r="H28" s="521"/>
      <c r="I28" s="549">
        <f>I17</f>
        <v>2022</v>
      </c>
      <c r="J28" s="521"/>
      <c r="K28" s="549">
        <f>K17</f>
        <v>2023</v>
      </c>
      <c r="L28" s="521"/>
    </row>
    <row r="29" spans="1:12" ht="13.8" thickBot="1" x14ac:dyDescent="0.3">
      <c r="A29" s="592"/>
      <c r="B29" s="593"/>
      <c r="C29" s="552"/>
      <c r="D29" s="553"/>
      <c r="E29" s="525"/>
      <c r="F29" s="527"/>
      <c r="G29" s="525"/>
      <c r="H29" s="527"/>
      <c r="I29" s="525"/>
      <c r="J29" s="527"/>
      <c r="K29" s="525"/>
      <c r="L29" s="527"/>
    </row>
    <row r="30" spans="1:12" ht="13.8" thickTop="1" x14ac:dyDescent="0.25">
      <c r="A30" s="471"/>
      <c r="B30" s="473"/>
      <c r="C30" s="541"/>
      <c r="D30" s="542"/>
      <c r="E30" s="541"/>
      <c r="F30" s="542"/>
      <c r="G30" s="541"/>
      <c r="H30" s="542"/>
      <c r="I30" s="541"/>
      <c r="J30" s="542"/>
      <c r="K30" s="541"/>
      <c r="L30" s="542"/>
    </row>
    <row r="31" spans="1:12" x14ac:dyDescent="0.25">
      <c r="A31" s="533" t="str">
        <f>A9</f>
        <v>2019 &amp; PRIOR</v>
      </c>
      <c r="B31" s="534"/>
      <c r="C31" s="421"/>
      <c r="D31" s="422"/>
      <c r="E31" s="421"/>
      <c r="F31" s="422"/>
      <c r="G31" s="421"/>
      <c r="H31" s="422"/>
      <c r="I31" s="421"/>
      <c r="J31" s="422"/>
      <c r="K31" s="421"/>
      <c r="L31" s="422"/>
    </row>
    <row r="32" spans="1:12" x14ac:dyDescent="0.25">
      <c r="A32" s="533">
        <f>E28</f>
        <v>2020</v>
      </c>
      <c r="B32" s="534"/>
      <c r="C32" s="539"/>
      <c r="D32" s="540"/>
      <c r="E32" s="421"/>
      <c r="F32" s="422"/>
      <c r="G32" s="421"/>
      <c r="H32" s="422"/>
      <c r="I32" s="421"/>
      <c r="J32" s="422"/>
      <c r="K32" s="421"/>
      <c r="L32" s="422"/>
    </row>
    <row r="33" spans="1:12" x14ac:dyDescent="0.25">
      <c r="A33" s="533">
        <f>G28</f>
        <v>2021</v>
      </c>
      <c r="B33" s="534"/>
      <c r="C33" s="539"/>
      <c r="D33" s="540"/>
      <c r="E33" s="539"/>
      <c r="F33" s="540"/>
      <c r="G33" s="421"/>
      <c r="H33" s="422"/>
      <c r="I33" s="421"/>
      <c r="J33" s="422"/>
      <c r="K33" s="421"/>
      <c r="L33" s="422"/>
    </row>
    <row r="34" spans="1:12" x14ac:dyDescent="0.25">
      <c r="A34" s="533">
        <f>I28</f>
        <v>2022</v>
      </c>
      <c r="B34" s="534"/>
      <c r="C34" s="539"/>
      <c r="D34" s="540"/>
      <c r="E34" s="539"/>
      <c r="F34" s="540"/>
      <c r="G34" s="539"/>
      <c r="H34" s="540"/>
      <c r="I34" s="421"/>
      <c r="J34" s="422"/>
      <c r="K34" s="421"/>
      <c r="L34" s="422"/>
    </row>
    <row r="35" spans="1:12" ht="13.8" thickBot="1" x14ac:dyDescent="0.3">
      <c r="A35" s="566">
        <f>K28</f>
        <v>2023</v>
      </c>
      <c r="B35" s="567"/>
      <c r="C35" s="537"/>
      <c r="D35" s="538"/>
      <c r="E35" s="537"/>
      <c r="F35" s="538"/>
      <c r="G35" s="537"/>
      <c r="H35" s="538"/>
      <c r="I35" s="537"/>
      <c r="J35" s="538"/>
      <c r="K35" s="578"/>
      <c r="L35" s="579"/>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18"/>
  <sheetViews>
    <sheetView showGridLines="0" zoomScaleNormal="100" workbookViewId="0">
      <selection activeCell="E9" sqref="E9:F9"/>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6640625" customWidth="1"/>
    <col min="9" max="9" width="5.5546875" customWidth="1"/>
    <col min="10" max="12" width="8.6640625" customWidth="1"/>
    <col min="13" max="14" width="10.33203125" customWidth="1"/>
    <col min="15" max="16" width="7.6640625" customWidth="1"/>
    <col min="17" max="17" width="11" customWidth="1"/>
    <col min="18" max="18" width="11.5546875" customWidth="1"/>
  </cols>
  <sheetData>
    <row r="1" spans="1:18" x14ac:dyDescent="0.25">
      <c r="A1" s="256" t="str">
        <f>'2.Balance Sheet'!A1</f>
        <v>ANNUAL STATEMENT FOR THE PERIOD ENDED:</v>
      </c>
      <c r="B1" s="258"/>
      <c r="C1" s="153"/>
      <c r="D1" s="153"/>
      <c r="E1" s="153"/>
      <c r="F1" s="153"/>
      <c r="G1" s="373" t="str">
        <f>'Title Page'!A5</f>
        <v>December 31, 2023</v>
      </c>
      <c r="H1" s="373"/>
      <c r="I1" s="153"/>
      <c r="R1" s="19" t="s">
        <v>272</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375" t="s">
        <v>203</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14.25" customHeight="1" thickTop="1" thickBot="1" x14ac:dyDescent="0.3">
      <c r="A5" s="582" t="s">
        <v>201</v>
      </c>
      <c r="B5" s="583"/>
      <c r="C5" s="594" t="s">
        <v>214</v>
      </c>
      <c r="D5" s="595"/>
      <c r="E5" s="595"/>
      <c r="F5" s="595"/>
      <c r="G5" s="595"/>
      <c r="H5" s="595"/>
      <c r="I5" s="595"/>
      <c r="J5" s="595"/>
      <c r="K5" s="595"/>
      <c r="L5" s="596"/>
      <c r="M5" s="626" t="s">
        <v>205</v>
      </c>
      <c r="N5" s="627"/>
      <c r="O5" s="628" t="s">
        <v>208</v>
      </c>
      <c r="P5" s="629"/>
      <c r="Q5" s="628" t="s">
        <v>209</v>
      </c>
      <c r="R5" s="634"/>
    </row>
    <row r="6" spans="1:18" ht="13.5" customHeight="1" thickTop="1" thickBot="1" x14ac:dyDescent="0.3">
      <c r="A6" s="584"/>
      <c r="B6" s="585"/>
      <c r="C6" s="639" t="s">
        <v>452</v>
      </c>
      <c r="D6" s="551"/>
      <c r="E6" s="549">
        <v>2020</v>
      </c>
      <c r="F6" s="521"/>
      <c r="G6" s="549">
        <f>+E6+1</f>
        <v>2021</v>
      </c>
      <c r="H6" s="521"/>
      <c r="I6" s="549">
        <f>+G6+1</f>
        <v>2022</v>
      </c>
      <c r="J6" s="521"/>
      <c r="K6" s="549">
        <f>+I6+1</f>
        <v>2023</v>
      </c>
      <c r="L6" s="521"/>
      <c r="M6" s="625" t="s">
        <v>206</v>
      </c>
      <c r="N6" s="625" t="s">
        <v>207</v>
      </c>
      <c r="O6" s="630"/>
      <c r="P6" s="631"/>
      <c r="Q6" s="635"/>
      <c r="R6" s="636"/>
    </row>
    <row r="7" spans="1:18" ht="13.5" customHeight="1" thickTop="1" thickBot="1" x14ac:dyDescent="0.3">
      <c r="A7" s="584"/>
      <c r="B7" s="585"/>
      <c r="C7" s="640"/>
      <c r="D7" s="641"/>
      <c r="E7" s="522"/>
      <c r="F7" s="524"/>
      <c r="G7" s="522"/>
      <c r="H7" s="524"/>
      <c r="I7" s="522"/>
      <c r="J7" s="524"/>
      <c r="K7" s="522"/>
      <c r="L7" s="524"/>
      <c r="M7" s="625"/>
      <c r="N7" s="625"/>
      <c r="O7" s="630"/>
      <c r="P7" s="631"/>
      <c r="Q7" s="635"/>
      <c r="R7" s="636"/>
    </row>
    <row r="8" spans="1:18" ht="14.4" thickTop="1" thickBot="1" x14ac:dyDescent="0.3">
      <c r="A8" s="586"/>
      <c r="B8" s="587"/>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22"/>
      <c r="E10" s="421">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22"/>
      <c r="G10" s="421">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22"/>
      <c r="I10" s="421">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22"/>
      <c r="K10" s="421">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22"/>
      <c r="M10" s="38">
        <f>K10-I10</f>
        <v>0</v>
      </c>
      <c r="N10" s="42">
        <f>K10-G10</f>
        <v>0</v>
      </c>
      <c r="O10" s="617">
        <f>'10b.Auto Liability-Loss Dev.'!O10:P10+'10c.G&amp;P Liabilit-Loss Dev.'!O10:P10+'10d.Professional Liab-Loss Dev.'!O10:P10+'10e.Other Liability - Loss Dev.'!O10:P10+'10f.Workers Comp - Loss Dev.'!O10:P10+'10g.Property Liab - Loss Dev.'!O10:P10+'10h.All Other Lines - Loss Dev.'!O10:P10+'10i.Additional Line - Loss Dev.'!O10:P10</f>
        <v>0</v>
      </c>
      <c r="P10" s="618"/>
      <c r="Q10" s="643" t="str">
        <f>IF((O10 = 0)," ",C10/O10)</f>
        <v xml:space="preserve"> </v>
      </c>
      <c r="R10" s="644"/>
    </row>
    <row r="11" spans="1:18" x14ac:dyDescent="0.25">
      <c r="A11" s="533">
        <f>E6</f>
        <v>2020</v>
      </c>
      <c r="B11" s="534"/>
      <c r="C11" s="539"/>
      <c r="D11" s="540"/>
      <c r="E11" s="421">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22"/>
      <c r="G11" s="421">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22"/>
      <c r="I11" s="421">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22"/>
      <c r="K11" s="421">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22"/>
      <c r="M11" s="38">
        <f>K11-I11</f>
        <v>0</v>
      </c>
      <c r="N11" s="42">
        <f>K11-G11</f>
        <v>0</v>
      </c>
      <c r="O11" s="617">
        <f>'10b.Auto Liability-Loss Dev.'!O11:P11+'10c.G&amp;P Liabilit-Loss Dev.'!O11:P11+'10d.Professional Liab-Loss Dev.'!O11:P11+'10e.Other Liability - Loss Dev.'!O11:P11+'10f.Workers Comp - Loss Dev.'!O11:P11+'10g.Property Liab - Loss Dev.'!O11:P11+'10h.All Other Lines - Loss Dev.'!O11:P11+'10i.Additional Line - Loss Dev.'!O11:P11</f>
        <v>0</v>
      </c>
      <c r="P11" s="618"/>
      <c r="Q11" s="643" t="str">
        <f>IF((O11 = 0)," ",E11/O11)</f>
        <v xml:space="preserve"> </v>
      </c>
      <c r="R11" s="644"/>
    </row>
    <row r="12" spans="1:18" x14ac:dyDescent="0.25">
      <c r="A12" s="533">
        <f>G6</f>
        <v>2021</v>
      </c>
      <c r="B12" s="534"/>
      <c r="C12" s="539"/>
      <c r="D12" s="540"/>
      <c r="E12" s="570"/>
      <c r="F12" s="571"/>
      <c r="G12" s="421">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22"/>
      <c r="I12" s="421">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22"/>
      <c r="K12" s="421">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22"/>
      <c r="M12" s="38">
        <f>K12-I12</f>
        <v>0</v>
      </c>
      <c r="N12" s="42">
        <f>K12-G12</f>
        <v>0</v>
      </c>
      <c r="O12" s="617">
        <f>'10b.Auto Liability-Loss Dev.'!O12:P12+'10c.G&amp;P Liabilit-Loss Dev.'!O12:P12+'10d.Professional Liab-Loss Dev.'!O12:P12+'10e.Other Liability - Loss Dev.'!O12:P12+'10f.Workers Comp - Loss Dev.'!O12:P12+'10g.Property Liab - Loss Dev.'!O12:P12+'10h.All Other Lines - Loss Dev.'!O12:P12+'10i.Additional Line - Loss Dev.'!O12:P12</f>
        <v>0</v>
      </c>
      <c r="P12" s="618"/>
      <c r="Q12" s="643" t="str">
        <f>IF((O12 = 0)," ",G12/O12)</f>
        <v xml:space="preserve"> </v>
      </c>
      <c r="R12" s="644"/>
    </row>
    <row r="13" spans="1:18" x14ac:dyDescent="0.25">
      <c r="A13" s="533">
        <f>I6</f>
        <v>2022</v>
      </c>
      <c r="B13" s="534"/>
      <c r="C13" s="539"/>
      <c r="D13" s="540"/>
      <c r="E13" s="568"/>
      <c r="F13" s="569"/>
      <c r="G13" s="539"/>
      <c r="H13" s="540"/>
      <c r="I13" s="421">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22"/>
      <c r="K13" s="421">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22"/>
      <c r="M13" s="38">
        <f>K13-I13</f>
        <v>0</v>
      </c>
      <c r="N13" s="142" t="s">
        <v>407</v>
      </c>
      <c r="O13" s="619">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20"/>
      <c r="Q13" s="615" t="str">
        <f>IF((O13 = 0)," ",I13/O13)</f>
        <v xml:space="preserve"> </v>
      </c>
      <c r="R13" s="616"/>
    </row>
    <row r="14" spans="1:18" ht="13.8" thickBot="1" x14ac:dyDescent="0.3">
      <c r="A14" s="566">
        <f>K6</f>
        <v>2023</v>
      </c>
      <c r="B14" s="567"/>
      <c r="C14" s="537"/>
      <c r="D14" s="538"/>
      <c r="E14" s="580"/>
      <c r="F14" s="581"/>
      <c r="G14" s="537"/>
      <c r="H14" s="538"/>
      <c r="I14" s="537"/>
      <c r="J14" s="538"/>
      <c r="K14" s="429">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30"/>
      <c r="M14" s="141" t="s">
        <v>407</v>
      </c>
      <c r="N14" s="142" t="s">
        <v>407</v>
      </c>
      <c r="O14" s="623">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24"/>
      <c r="Q14" s="613" t="str">
        <f>IF((O14 = 0)," ",K14/O14)</f>
        <v xml:space="preserve"> </v>
      </c>
      <c r="R14" s="614"/>
    </row>
    <row r="15" spans="1:18" ht="14.4" thickTop="1" thickBot="1" x14ac:dyDescent="0.3">
      <c r="K15" s="611" t="s">
        <v>396</v>
      </c>
      <c r="L15" s="612"/>
      <c r="M15" s="124">
        <f>SUM(M10:M14)</f>
        <v>0</v>
      </c>
      <c r="N15" s="124">
        <f>SUM(N10:N14)</f>
        <v>0</v>
      </c>
    </row>
    <row r="16" spans="1:18" ht="13.8" thickTop="1" x14ac:dyDescent="0.25"/>
    <row r="17" spans="2:16" x14ac:dyDescent="0.25">
      <c r="B17" s="49" t="s">
        <v>204</v>
      </c>
    </row>
    <row r="18" spans="2:16" x14ac:dyDescent="0.25">
      <c r="B18" s="621"/>
      <c r="C18" s="621"/>
      <c r="D18" s="621"/>
      <c r="E18" s="621"/>
      <c r="F18" s="621"/>
      <c r="G18" s="621"/>
      <c r="H18" s="621"/>
      <c r="I18" s="621"/>
      <c r="J18" s="621"/>
      <c r="K18" s="621"/>
      <c r="L18" s="621"/>
      <c r="M18" s="621"/>
      <c r="N18" s="621"/>
      <c r="O18" s="622"/>
      <c r="P18" s="622"/>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G13:H13"/>
    <mergeCell ref="C13:D13"/>
    <mergeCell ref="O9:P9"/>
    <mergeCell ref="Q9:R9"/>
    <mergeCell ref="O11:P11"/>
    <mergeCell ref="O12:P12"/>
    <mergeCell ref="Q10:R10"/>
    <mergeCell ref="Q11:R11"/>
    <mergeCell ref="Q12:R12"/>
    <mergeCell ref="G9:H9"/>
    <mergeCell ref="I10:J10"/>
    <mergeCell ref="G12:H12"/>
    <mergeCell ref="G10:H10"/>
    <mergeCell ref="A9:B9"/>
    <mergeCell ref="C9:D9"/>
    <mergeCell ref="E9:F9"/>
    <mergeCell ref="E10:F10"/>
    <mergeCell ref="A12:B12"/>
    <mergeCell ref="C12:D12"/>
    <mergeCell ref="C11:D11"/>
    <mergeCell ref="C10:D10"/>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8"/>
  <sheetViews>
    <sheetView showGridLines="0" zoomScaleNormal="100" workbookViewId="0">
      <selection activeCell="I10" sqref="I10:J10"/>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6640625" customWidth="1"/>
    <col min="9" max="9" width="5.5546875" customWidth="1"/>
    <col min="10" max="12" width="8.6640625" customWidth="1"/>
    <col min="13" max="14" width="10.33203125" customWidth="1"/>
    <col min="15" max="16" width="7.6640625" customWidth="1"/>
    <col min="17" max="17" width="11" customWidth="1"/>
    <col min="18" max="18" width="11.5546875" customWidth="1"/>
  </cols>
  <sheetData>
    <row r="1" spans="1:18" x14ac:dyDescent="0.25">
      <c r="A1" s="256" t="str">
        <f>'2.Balance Sheet'!A1</f>
        <v>ANNUAL STATEMENT FOR THE PERIOD ENDED:</v>
      </c>
      <c r="B1" s="258"/>
      <c r="C1" s="153"/>
      <c r="D1" s="153"/>
      <c r="E1" s="153"/>
      <c r="F1" s="153"/>
      <c r="G1" s="373" t="str">
        <f>'Title Page'!A5</f>
        <v>December 31, 2023</v>
      </c>
      <c r="H1" s="373"/>
      <c r="I1" s="153"/>
      <c r="R1" s="19" t="s">
        <v>273</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375" t="s">
        <v>213</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14.25" customHeight="1" thickTop="1" thickBot="1" x14ac:dyDescent="0.3">
      <c r="A5" s="582" t="s">
        <v>201</v>
      </c>
      <c r="B5" s="583"/>
      <c r="C5" s="594" t="s">
        <v>215</v>
      </c>
      <c r="D5" s="595"/>
      <c r="E5" s="595"/>
      <c r="F5" s="595"/>
      <c r="G5" s="595"/>
      <c r="H5" s="595"/>
      <c r="I5" s="595"/>
      <c r="J5" s="595"/>
      <c r="K5" s="595"/>
      <c r="L5" s="596"/>
      <c r="M5" s="626" t="s">
        <v>49</v>
      </c>
      <c r="N5" s="627"/>
      <c r="O5" s="628" t="s">
        <v>208</v>
      </c>
      <c r="P5" s="629"/>
      <c r="Q5" s="628" t="s">
        <v>209</v>
      </c>
      <c r="R5" s="634"/>
    </row>
    <row r="6" spans="1:18" ht="13.5" customHeight="1" thickTop="1" thickBot="1" x14ac:dyDescent="0.3">
      <c r="A6" s="584"/>
      <c r="B6" s="585"/>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13.5" customHeight="1" thickTop="1" thickBot="1" x14ac:dyDescent="0.3">
      <c r="A7" s="584"/>
      <c r="B7" s="585"/>
      <c r="C7" s="640"/>
      <c r="D7" s="641"/>
      <c r="E7" s="522"/>
      <c r="F7" s="524"/>
      <c r="G7" s="522"/>
      <c r="H7" s="524"/>
      <c r="I7" s="522"/>
      <c r="J7" s="524"/>
      <c r="K7" s="522"/>
      <c r="L7" s="524"/>
      <c r="M7" s="625"/>
      <c r="N7" s="625"/>
      <c r="O7" s="630"/>
      <c r="P7" s="631"/>
      <c r="Q7" s="635"/>
      <c r="R7" s="636"/>
    </row>
    <row r="8" spans="1:18" ht="14.4" thickTop="1" thickBot="1" x14ac:dyDescent="0.3">
      <c r="A8" s="586"/>
      <c r="B8" s="587"/>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'9b.Auto Liability-NL &amp; LAE'!C9+'9b.Auto Liability-NL &amp; LAE'!C20+'9b.Auto Liability-NL &amp; LAE'!C31</f>
        <v>0</v>
      </c>
      <c r="D10" s="422"/>
      <c r="E10" s="421">
        <f>'9b.Auto Liability-NL &amp; LAE'!E9+'9b.Auto Liability-NL &amp; LAE'!E20+'9b.Auto Liability-NL &amp; LAE'!E31</f>
        <v>0</v>
      </c>
      <c r="F10" s="422"/>
      <c r="G10" s="421">
        <f>'9b.Auto Liability-NL &amp; LAE'!G9+'9b.Auto Liability-NL &amp; LAE'!G20+'9b.Auto Liability-NL &amp; LAE'!G31</f>
        <v>0</v>
      </c>
      <c r="H10" s="422"/>
      <c r="I10" s="421">
        <f>'9b.Auto Liability-NL &amp; LAE'!I9+'9b.Auto Liability-NL &amp; LAE'!I20+'9b.Auto Liability-NL &amp; LAE'!I31</f>
        <v>0</v>
      </c>
      <c r="J10" s="422"/>
      <c r="K10" s="421">
        <f>+'9b.Auto Liability-NL &amp; LAE'!K9+'9b.Auto Liability-NL &amp; LAE'!K20+'9b.Auto Liability-NL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'9b.Auto Liability-NL &amp; LAE'!E10+'9b.Auto Liability-NL &amp; LAE'!E21+'9b.Auto Liability-NL &amp; LAE'!E32</f>
        <v>0</v>
      </c>
      <c r="F11" s="422"/>
      <c r="G11" s="421">
        <f>'9b.Auto Liability-NL &amp; LAE'!G10+'9b.Auto Liability-NL &amp; LAE'!G21+'9b.Auto Liability-NL &amp; LAE'!G32</f>
        <v>0</v>
      </c>
      <c r="H11" s="422"/>
      <c r="I11" s="421">
        <f>'9b.Auto Liability-NL &amp; LAE'!I10+'9b.Auto Liability-NL &amp; LAE'!I21+'9b.Auto Liability-NL &amp; LAE'!I32</f>
        <v>0</v>
      </c>
      <c r="J11" s="422"/>
      <c r="K11" s="421">
        <f>+'9b.Auto Liability-NL &amp; LAE'!K10+'9b.Auto Liability-NL &amp; LAE'!K21+'9b.Auto Liability-NL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70"/>
      <c r="F12" s="571"/>
      <c r="G12" s="421">
        <f>'9b.Auto Liability-NL &amp; LAE'!G11+'9b.Auto Liability-NL &amp; LAE'!G22+'9b.Auto Liability-NL &amp; LAE'!G33</f>
        <v>0</v>
      </c>
      <c r="H12" s="422"/>
      <c r="I12" s="421">
        <f>'9b.Auto Liability-NL &amp; LAE'!I11+'9b.Auto Liability-NL &amp; LAE'!I22+'9b.Auto Liability-NL &amp; LAE'!I33</f>
        <v>0</v>
      </c>
      <c r="J12" s="422"/>
      <c r="K12" s="421">
        <f>+'9b.Auto Liability-NL &amp; LAE'!K11+'9b.Auto Liability-NL &amp; LAE'!K22+'9b.Auto Liability-NL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68"/>
      <c r="F13" s="569"/>
      <c r="G13" s="539"/>
      <c r="H13" s="540"/>
      <c r="I13" s="421">
        <f>'9b.Auto Liability-NL &amp; LAE'!I12+'9b.Auto Liability-NL &amp; LAE'!I23+'9b.Auto Liability-NL &amp; LAE'!I34</f>
        <v>0</v>
      </c>
      <c r="J13" s="422"/>
      <c r="K13" s="421">
        <f>+'9b.Auto Liability-NL &amp; LAE'!K12+'9b.Auto Liability-NL &amp; LAE'!K23+'9b.Auto Liability-NL &amp; LAE'!K34</f>
        <v>0</v>
      </c>
      <c r="L13" s="422"/>
      <c r="M13" s="38">
        <f>K13-I13</f>
        <v>0</v>
      </c>
      <c r="N13" s="142" t="s">
        <v>407</v>
      </c>
      <c r="O13" s="421"/>
      <c r="P13" s="422"/>
      <c r="Q13" s="643" t="str">
        <f>IF((O13 = 0)," ",I13/O13)</f>
        <v xml:space="preserve"> </v>
      </c>
      <c r="R13" s="644"/>
    </row>
    <row r="14" spans="1:18" ht="13.8" thickBot="1" x14ac:dyDescent="0.3">
      <c r="A14" s="566">
        <f>K6</f>
        <v>2023</v>
      </c>
      <c r="B14" s="567"/>
      <c r="C14" s="537"/>
      <c r="D14" s="538"/>
      <c r="E14" s="580"/>
      <c r="F14" s="581"/>
      <c r="G14" s="537"/>
      <c r="H14" s="538"/>
      <c r="I14" s="537"/>
      <c r="J14" s="538"/>
      <c r="K14" s="421">
        <f>+'9b.Auto Liability-NL &amp; LAE'!K13+'9b.Auto Liability-NL &amp; LAE'!K24+'9b.Auto Liability-NL &amp; LAE'!K35</f>
        <v>0</v>
      </c>
      <c r="L14" s="422"/>
      <c r="M14" s="141" t="s">
        <v>407</v>
      </c>
      <c r="N14" s="142" t="s">
        <v>407</v>
      </c>
      <c r="O14" s="606"/>
      <c r="P14" s="607"/>
      <c r="Q14" s="645" t="str">
        <f>IF((O14 = 0)," ",K14/O14)</f>
        <v xml:space="preserve"> </v>
      </c>
      <c r="R14" s="646"/>
    </row>
    <row r="15" spans="1:18" ht="14.4" thickTop="1" thickBot="1" x14ac:dyDescent="0.3">
      <c r="K15" s="611" t="s">
        <v>396</v>
      </c>
      <c r="L15" s="612"/>
      <c r="M15" s="124">
        <f>SUM(M10:M14)</f>
        <v>0</v>
      </c>
      <c r="N15" s="124">
        <f>SUM(N10:N14)</f>
        <v>0</v>
      </c>
    </row>
    <row r="16" spans="1:18" ht="13.8" thickTop="1" x14ac:dyDescent="0.25"/>
    <row r="18" spans="2:16" x14ac:dyDescent="0.25">
      <c r="B18" s="621" t="s">
        <v>204</v>
      </c>
      <c r="C18" s="621"/>
      <c r="D18" s="621"/>
      <c r="E18" s="621"/>
      <c r="F18" s="621"/>
      <c r="G18" s="621"/>
      <c r="H18" s="621"/>
      <c r="I18" s="621"/>
      <c r="J18" s="621"/>
      <c r="K18" s="621"/>
      <c r="L18" s="621"/>
      <c r="M18" s="621"/>
      <c r="N18" s="621"/>
      <c r="O18" s="622"/>
      <c r="P18" s="622"/>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A9:B9"/>
    <mergeCell ref="I6:J8"/>
    <mergeCell ref="C9:D9"/>
    <mergeCell ref="E9:F9"/>
    <mergeCell ref="A5:B8"/>
    <mergeCell ref="C6:D8"/>
    <mergeCell ref="C5:L5"/>
    <mergeCell ref="E6:F8"/>
    <mergeCell ref="G6:H8"/>
    <mergeCell ref="I9:J9"/>
    <mergeCell ref="K6:L8"/>
    <mergeCell ref="G9:H9"/>
    <mergeCell ref="K9:L9"/>
    <mergeCell ref="M5:N5"/>
    <mergeCell ref="A1:F1"/>
    <mergeCell ref="G1:I1"/>
    <mergeCell ref="A2:R2"/>
    <mergeCell ref="A3:R4"/>
    <mergeCell ref="O5:P8"/>
    <mergeCell ref="Q5:R8"/>
    <mergeCell ref="M6:M8"/>
    <mergeCell ref="N6:N8"/>
    <mergeCell ref="I10:J10"/>
    <mergeCell ref="Q12:R12"/>
    <mergeCell ref="O12:P12"/>
    <mergeCell ref="Q11:R11"/>
    <mergeCell ref="O11:P11"/>
    <mergeCell ref="K10:L10"/>
    <mergeCell ref="O10:P10"/>
    <mergeCell ref="Q10:R10"/>
    <mergeCell ref="A12:B12"/>
    <mergeCell ref="A11:B11"/>
    <mergeCell ref="C12:D12"/>
    <mergeCell ref="A10:B10"/>
    <mergeCell ref="C11:D11"/>
    <mergeCell ref="C10:D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7"/>
  <sheetViews>
    <sheetView showGridLines="0" topLeftCell="A3" zoomScaleNormal="100" workbookViewId="0">
      <selection activeCell="M13" sqref="M13"/>
    </sheetView>
  </sheetViews>
  <sheetFormatPr defaultRowHeight="13.2" x14ac:dyDescent="0.25"/>
  <cols>
    <col min="1" max="1" width="7.6640625" customWidth="1"/>
    <col min="2" max="2" width="7.5546875" customWidth="1"/>
    <col min="3" max="3" width="6.44140625" customWidth="1"/>
    <col min="4" max="4" width="7.6640625" customWidth="1"/>
    <col min="5" max="5" width="6.5546875" customWidth="1"/>
    <col min="6" max="6" width="7.6640625" customWidth="1"/>
    <col min="7" max="7" width="6.44140625" customWidth="1"/>
    <col min="8" max="8" width="6.6640625" customWidth="1"/>
    <col min="9" max="9" width="6.33203125" customWidth="1"/>
    <col min="10" max="12" width="6.6640625" customWidth="1"/>
    <col min="13" max="13" width="9.44140625" customWidth="1"/>
    <col min="14" max="14" width="11.33203125" customWidth="1"/>
    <col min="15" max="15" width="8.6640625" customWidth="1"/>
    <col min="16" max="16" width="9.44140625" customWidth="1"/>
    <col min="17" max="17" width="5.6640625" customWidth="1"/>
    <col min="18" max="18" width="20" customWidth="1"/>
    <col min="19" max="19" width="5.5546875" customWidth="1"/>
    <col min="20" max="24" width="5.6640625" customWidth="1"/>
    <col min="25" max="28" width="7.6640625" customWidth="1"/>
  </cols>
  <sheetData>
    <row r="1" spans="1:18" x14ac:dyDescent="0.25">
      <c r="A1" s="256" t="str">
        <f>'2.Balance Sheet'!A1</f>
        <v>ANNUAL STATEMENT FOR THE PERIOD ENDED:</v>
      </c>
      <c r="B1" s="258"/>
      <c r="C1" s="153"/>
      <c r="D1" s="153"/>
      <c r="E1" s="153"/>
      <c r="F1" s="153"/>
      <c r="G1" s="373" t="str">
        <f>'Title Page'!A5</f>
        <v>December 31, 2023</v>
      </c>
      <c r="H1" s="373"/>
      <c r="I1" s="153"/>
      <c r="R1" s="19" t="s">
        <v>384</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375" t="s">
        <v>217</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6.1" customHeight="1" thickTop="1" thickBot="1" x14ac:dyDescent="0.3">
      <c r="A5" s="582" t="s">
        <v>201</v>
      </c>
      <c r="B5" s="583"/>
      <c r="C5" s="599" t="s">
        <v>215</v>
      </c>
      <c r="D5" s="600"/>
      <c r="E5" s="600"/>
      <c r="F5" s="600"/>
      <c r="G5" s="600"/>
      <c r="H5" s="600"/>
      <c r="I5" s="600"/>
      <c r="J5" s="600"/>
      <c r="K5" s="600"/>
      <c r="L5" s="601"/>
      <c r="M5" s="647" t="s">
        <v>49</v>
      </c>
      <c r="N5" s="648"/>
      <c r="O5" s="628" t="s">
        <v>208</v>
      </c>
      <c r="P5" s="629"/>
      <c r="Q5" s="628" t="s">
        <v>209</v>
      </c>
      <c r="R5" s="634"/>
    </row>
    <row r="6" spans="1:18" ht="26.1" customHeight="1" thickTop="1" thickBot="1" x14ac:dyDescent="0.3">
      <c r="A6" s="584"/>
      <c r="B6" s="585"/>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6.1" customHeight="1" thickTop="1" thickBot="1" x14ac:dyDescent="0.3">
      <c r="A7" s="584"/>
      <c r="B7" s="585"/>
      <c r="C7" s="640"/>
      <c r="D7" s="641"/>
      <c r="E7" s="522"/>
      <c r="F7" s="524"/>
      <c r="G7" s="522"/>
      <c r="H7" s="524"/>
      <c r="I7" s="522"/>
      <c r="J7" s="524"/>
      <c r="K7" s="522"/>
      <c r="L7" s="524"/>
      <c r="M7" s="625"/>
      <c r="N7" s="625"/>
      <c r="O7" s="630"/>
      <c r="P7" s="631"/>
      <c r="Q7" s="635"/>
      <c r="R7" s="636"/>
    </row>
    <row r="8" spans="1:18" ht="26.1" customHeight="1" thickTop="1" thickBot="1" x14ac:dyDescent="0.3">
      <c r="A8" s="584"/>
      <c r="B8" s="585"/>
      <c r="C8" s="642"/>
      <c r="D8" s="553"/>
      <c r="E8" s="522"/>
      <c r="F8" s="524"/>
      <c r="G8" s="522"/>
      <c r="H8" s="524"/>
      <c r="I8" s="522"/>
      <c r="J8" s="524"/>
      <c r="K8" s="522"/>
      <c r="L8" s="524"/>
      <c r="M8" s="625"/>
      <c r="N8" s="625"/>
      <c r="O8" s="632"/>
      <c r="P8" s="633"/>
      <c r="Q8" s="637"/>
      <c r="R8" s="638"/>
    </row>
    <row r="9" spans="1:18" ht="13.8" thickTop="1" x14ac:dyDescent="0.25">
      <c r="A9" s="471"/>
      <c r="B9" s="473"/>
      <c r="C9" s="597"/>
      <c r="D9" s="598"/>
      <c r="E9" s="597"/>
      <c r="F9" s="598"/>
      <c r="G9" s="597"/>
      <c r="H9" s="598"/>
      <c r="I9" s="597"/>
      <c r="J9" s="598"/>
      <c r="K9" s="597"/>
      <c r="L9" s="598"/>
      <c r="M9" s="93"/>
      <c r="N9" s="94"/>
      <c r="O9" s="597"/>
      <c r="P9" s="598"/>
      <c r="Q9" s="649"/>
      <c r="R9" s="650"/>
    </row>
    <row r="10" spans="1:18" x14ac:dyDescent="0.25">
      <c r="A10" s="533" t="str">
        <f>C6</f>
        <v>2019 &amp; PRIOR</v>
      </c>
      <c r="B10" s="534"/>
      <c r="C10" s="454">
        <f>+'9c.G&amp;P Liability-NL &amp; LAE'!C9+'9c.G&amp;P Liability-NL &amp; LAE'!C20+'9c.G&amp;P Liability-NL &amp; LAE'!C31</f>
        <v>0</v>
      </c>
      <c r="D10" s="455"/>
      <c r="E10" s="454">
        <f>+'9c.G&amp;P Liability-NL &amp; LAE'!E9+'9c.G&amp;P Liability-NL &amp; LAE'!E20+'9c.G&amp;P Liability-NL &amp; LAE'!E31</f>
        <v>0</v>
      </c>
      <c r="F10" s="455"/>
      <c r="G10" s="454">
        <f>'9c.G&amp;P Liability-NL &amp; LAE'!G9+'9c.G&amp;P Liability-NL &amp; LAE'!G20+'9c.G&amp;P Liability-NL &amp; LAE'!G31</f>
        <v>0</v>
      </c>
      <c r="H10" s="455"/>
      <c r="I10" s="454">
        <f>'9c.G&amp;P Liability-NL &amp; LAE'!I9+'9c.G&amp;P Liability-NL &amp; LAE'!I20+'9c.G&amp;P Liability-NL &amp; LAE'!I31</f>
        <v>0</v>
      </c>
      <c r="J10" s="455"/>
      <c r="K10" s="454">
        <f>'9c.G&amp;P Liability-NL &amp; LAE'!K9+'9c.G&amp;P Liability-NL &amp; LAE'!K20+'9c.G&amp;P Liability-NL &amp; LAE'!K31</f>
        <v>0</v>
      </c>
      <c r="L10" s="455"/>
      <c r="M10" s="95">
        <f>K10-I10</f>
        <v>0</v>
      </c>
      <c r="N10" s="96">
        <f>K10-G10</f>
        <v>0</v>
      </c>
      <c r="O10" s="454"/>
      <c r="P10" s="455"/>
      <c r="Q10" s="643" t="str">
        <f>IF((O10 = 0)," ",C10/O10)</f>
        <v xml:space="preserve"> </v>
      </c>
      <c r="R10" s="644"/>
    </row>
    <row r="11" spans="1:18" x14ac:dyDescent="0.25">
      <c r="A11" s="533">
        <f>E6</f>
        <v>2020</v>
      </c>
      <c r="B11" s="534"/>
      <c r="C11" s="568"/>
      <c r="D11" s="569"/>
      <c r="E11" s="454">
        <f>'9c.G&amp;P Liability-NL &amp; LAE'!E10+'9c.G&amp;P Liability-NL &amp; LAE'!E21+'9c.G&amp;P Liability-NL &amp; LAE'!E32</f>
        <v>0</v>
      </c>
      <c r="F11" s="455"/>
      <c r="G11" s="454">
        <f>'9c.G&amp;P Liability-NL &amp; LAE'!G10+'9c.G&amp;P Liability-NL &amp; LAE'!G21+'9c.G&amp;P Liability-NL &amp; LAE'!G32</f>
        <v>0</v>
      </c>
      <c r="H11" s="455"/>
      <c r="I11" s="454">
        <f>'9c.G&amp;P Liability-NL &amp; LAE'!I10+'9c.G&amp;P Liability-NL &amp; LAE'!I21+'9c.G&amp;P Liability-NL &amp; LAE'!I32</f>
        <v>0</v>
      </c>
      <c r="J11" s="455"/>
      <c r="K11" s="454">
        <f>'9c.G&amp;P Liability-NL &amp; LAE'!K10+'9c.G&amp;P Liability-NL &amp; LAE'!K21+'9c.G&amp;P Liability-NL &amp; LAE'!K32</f>
        <v>0</v>
      </c>
      <c r="L11" s="455"/>
      <c r="M11" s="95">
        <f>K11-I11</f>
        <v>0</v>
      </c>
      <c r="N11" s="96">
        <f>K11-G11</f>
        <v>0</v>
      </c>
      <c r="O11" s="454"/>
      <c r="P11" s="455"/>
      <c r="Q11" s="643" t="str">
        <f>IF((O11 = 0)," ",E11/O11)</f>
        <v xml:space="preserve"> </v>
      </c>
      <c r="R11" s="644"/>
    </row>
    <row r="12" spans="1:18" x14ac:dyDescent="0.25">
      <c r="A12" s="533">
        <f>G6</f>
        <v>2021</v>
      </c>
      <c r="B12" s="534"/>
      <c r="C12" s="568"/>
      <c r="D12" s="569"/>
      <c r="E12" s="568"/>
      <c r="F12" s="569"/>
      <c r="G12" s="454">
        <f>'9c.G&amp;P Liability-NL &amp; LAE'!G11+'9c.G&amp;P Liability-NL &amp; LAE'!G22+'9c.G&amp;P Liability-NL &amp; LAE'!G33</f>
        <v>0</v>
      </c>
      <c r="H12" s="455"/>
      <c r="I12" s="454">
        <f>'9c.G&amp;P Liability-NL &amp; LAE'!I11+'9c.G&amp;P Liability-NL &amp; LAE'!I22+'9c.G&amp;P Liability-NL &amp; LAE'!I33</f>
        <v>0</v>
      </c>
      <c r="J12" s="455"/>
      <c r="K12" s="454">
        <f>'9c.G&amp;P Liability-NL &amp; LAE'!K11+'9c.G&amp;P Liability-NL &amp; LAE'!K22+'9c.G&amp;P Liability-NL &amp; LAE'!K33</f>
        <v>0</v>
      </c>
      <c r="L12" s="455"/>
      <c r="M12" s="95">
        <f>K12-I12</f>
        <v>0</v>
      </c>
      <c r="N12" s="96">
        <f>K12-G12</f>
        <v>0</v>
      </c>
      <c r="O12" s="454"/>
      <c r="P12" s="455"/>
      <c r="Q12" s="643" t="str">
        <f>IF((O12 = 0)," ",G12/O12)</f>
        <v xml:space="preserve"> </v>
      </c>
      <c r="R12" s="644"/>
    </row>
    <row r="13" spans="1:18" x14ac:dyDescent="0.25">
      <c r="A13" s="533">
        <f>I6</f>
        <v>2022</v>
      </c>
      <c r="B13" s="534"/>
      <c r="C13" s="568"/>
      <c r="D13" s="569"/>
      <c r="E13" s="568"/>
      <c r="F13" s="569"/>
      <c r="G13" s="568"/>
      <c r="H13" s="569"/>
      <c r="I13" s="454">
        <f>'9c.G&amp;P Liability-NL &amp; LAE'!I12+'9c.G&amp;P Liability-NL &amp; LAE'!I23+'9c.G&amp;P Liability-NL &amp; LAE'!I34</f>
        <v>0</v>
      </c>
      <c r="J13" s="455"/>
      <c r="K13" s="454">
        <f>'9c.G&amp;P Liability-NL &amp; LAE'!K12+'9c.G&amp;P Liability-NL &amp; LAE'!K23+'9c.G&amp;P Liability-NL &amp; LAE'!K34</f>
        <v>0</v>
      </c>
      <c r="L13" s="455"/>
      <c r="M13" s="95">
        <f t="shared" ref="M13" si="0">K13-I13</f>
        <v>0</v>
      </c>
      <c r="N13" s="144" t="s">
        <v>407</v>
      </c>
      <c r="O13" s="454"/>
      <c r="P13" s="455"/>
      <c r="Q13" s="643" t="str">
        <f>IF((O13 = 0)," ",I13/O13)</f>
        <v xml:space="preserve"> </v>
      </c>
      <c r="R13" s="644"/>
    </row>
    <row r="14" spans="1:18" ht="13.8" thickBot="1" x14ac:dyDescent="0.3">
      <c r="A14" s="566">
        <f>K6</f>
        <v>2023</v>
      </c>
      <c r="B14" s="567"/>
      <c r="C14" s="580"/>
      <c r="D14" s="581"/>
      <c r="E14" s="580"/>
      <c r="F14" s="581"/>
      <c r="G14" s="580"/>
      <c r="H14" s="581"/>
      <c r="I14" s="580"/>
      <c r="J14" s="581"/>
      <c r="K14" s="454">
        <f>'9c.G&amp;P Liability-NL &amp; LAE'!K13+'9c.G&amp;P Liability-NL &amp; LAE'!K24+'9c.G&amp;P Liability-NL &amp; LAE'!K35</f>
        <v>0</v>
      </c>
      <c r="L14" s="455"/>
      <c r="M14" s="143" t="s">
        <v>407</v>
      </c>
      <c r="N14" s="144" t="s">
        <v>407</v>
      </c>
      <c r="O14" s="602"/>
      <c r="P14" s="603"/>
      <c r="Q14" s="645" t="str">
        <f>IF((O14 = 0)," ",K14/O14)</f>
        <v xml:space="preserve"> </v>
      </c>
      <c r="R14" s="646"/>
    </row>
    <row r="15" spans="1:18" ht="14.4" thickTop="1" thickBot="1" x14ac:dyDescent="0.3">
      <c r="K15" s="611" t="s">
        <v>396</v>
      </c>
      <c r="L15" s="612"/>
      <c r="M15" s="124">
        <f>SUM(M10:M14)</f>
        <v>0</v>
      </c>
      <c r="N15" s="124">
        <f>SUM(N10:N14)</f>
        <v>0</v>
      </c>
    </row>
    <row r="16" spans="1:18" ht="13.8" thickTop="1" x14ac:dyDescent="0.25"/>
    <row r="17" spans="2:14" x14ac:dyDescent="0.25">
      <c r="B17" s="621" t="s">
        <v>204</v>
      </c>
      <c r="C17" s="621"/>
      <c r="D17" s="621"/>
      <c r="E17" s="621"/>
      <c r="F17" s="621"/>
      <c r="G17" s="621"/>
      <c r="H17" s="621"/>
      <c r="I17" s="621"/>
      <c r="J17" s="621"/>
      <c r="K17" s="621"/>
      <c r="L17" s="621"/>
      <c r="M17" s="621"/>
      <c r="N17" s="621"/>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E10:F10"/>
    <mergeCell ref="I9:J9"/>
    <mergeCell ref="K6:L8"/>
    <mergeCell ref="M5:N5"/>
    <mergeCell ref="E11:F11"/>
    <mergeCell ref="G11:H11"/>
    <mergeCell ref="I10:J10"/>
    <mergeCell ref="K10:L10"/>
    <mergeCell ref="Q12:R12"/>
    <mergeCell ref="Q13:R13"/>
    <mergeCell ref="Q14:R14"/>
    <mergeCell ref="O5:P8"/>
    <mergeCell ref="Q5:R8"/>
    <mergeCell ref="O11:P11"/>
    <mergeCell ref="O10:P10"/>
    <mergeCell ref="Q11:R11"/>
    <mergeCell ref="O12:P12"/>
    <mergeCell ref="O9:P9"/>
    <mergeCell ref="O14:P14"/>
    <mergeCell ref="O13:P13"/>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17"/>
  <sheetViews>
    <sheetView showGridLines="0" zoomScaleNormal="100" workbookViewId="0">
      <selection activeCell="M10" sqref="M10"/>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s>
  <sheetData>
    <row r="1" spans="1:18" x14ac:dyDescent="0.25">
      <c r="A1" s="256" t="str">
        <f>'2.Balance Sheet'!A1</f>
        <v>ANNUAL STATEMENT FOR THE PERIOD ENDED:</v>
      </c>
      <c r="B1" s="153"/>
      <c r="C1" s="153"/>
      <c r="D1" s="153"/>
      <c r="E1" s="153"/>
      <c r="F1" s="373" t="str">
        <f>'Title Page'!A5</f>
        <v>December 31, 2023</v>
      </c>
      <c r="G1" s="373"/>
      <c r="H1" s="153"/>
      <c r="R1" s="19" t="s">
        <v>274</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375" t="s">
        <v>220</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+'9d.Professional Liab.-NL &amp; LAE'!C9+'9d.Professional Liab.-NL &amp; LAE'!C20+'9d.Professional Liab.-NL &amp; LAE'!C31</f>
        <v>0</v>
      </c>
      <c r="D10" s="422"/>
      <c r="E10" s="421">
        <f>'9d.Professional Liab.-NL &amp; LAE'!E9+'9d.Professional Liab.-NL &amp; LAE'!E20+'9d.Professional Liab.-NL &amp; LAE'!E31</f>
        <v>0</v>
      </c>
      <c r="F10" s="422"/>
      <c r="G10" s="421">
        <f>'9d.Professional Liab.-NL &amp; LAE'!G9+'9d.Professional Liab.-NL &amp; LAE'!G20+'9d.Professional Liab.-NL &amp; LAE'!G31</f>
        <v>0</v>
      </c>
      <c r="H10" s="422"/>
      <c r="I10" s="421">
        <f>'9d.Professional Liab.-NL &amp; LAE'!I9+'9d.Professional Liab.-NL &amp; LAE'!I20+'9d.Professional Liab.-NL &amp; LAE'!I31</f>
        <v>0</v>
      </c>
      <c r="J10" s="422"/>
      <c r="K10" s="421">
        <f>'9d.Professional Liab.-NL &amp; LAE'!K9+'9d.Professional Liab.-NL &amp; LAE'!K20+'9d.Professional Liab.-NL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'9d.Professional Liab.-NL &amp; LAE'!E10+'9d.Professional Liab.-NL &amp; LAE'!E21+'9d.Professional Liab.-NL &amp; LAE'!E32</f>
        <v>0</v>
      </c>
      <c r="F11" s="422"/>
      <c r="G11" s="421">
        <f>'9d.Professional Liab.-NL &amp; LAE'!G10+'9d.Professional Liab.-NL &amp; LAE'!G21+'9d.Professional Liab.-NL &amp; LAE'!G32</f>
        <v>0</v>
      </c>
      <c r="H11" s="422"/>
      <c r="I11" s="421">
        <f>'9d.Professional Liab.-NL &amp; LAE'!I10+'9d.Professional Liab.-NL &amp; LAE'!I21+'9d.Professional Liab.-NL &amp; LAE'!I32</f>
        <v>0</v>
      </c>
      <c r="J11" s="422"/>
      <c r="K11" s="421">
        <f>'9d.Professional Liab.-NL &amp; LAE'!K10+'9d.Professional Liab.-NL &amp; LAE'!K21+'9d.Professional Liab.-NL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'9d.Professional Liab.-NL &amp; LAE'!G11+'9d.Professional Liab.-NL &amp; LAE'!G22+'9d.Professional Liab.-NL &amp; LAE'!G33</f>
        <v>0</v>
      </c>
      <c r="H12" s="422"/>
      <c r="I12" s="421">
        <f>'9d.Professional Liab.-NL &amp; LAE'!I11+'9d.Professional Liab.-NL &amp; LAE'!I22+'9d.Professional Liab.-NL &amp; LAE'!I33</f>
        <v>0</v>
      </c>
      <c r="J12" s="422"/>
      <c r="K12" s="421">
        <f>'9d.Professional Liab.-NL &amp; LAE'!K11+'9d.Professional Liab.-NL &amp; LAE'!K22+'9d.Professional Liab.-NL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39"/>
      <c r="F13" s="540"/>
      <c r="G13" s="539"/>
      <c r="H13" s="540"/>
      <c r="I13" s="421">
        <f>'9d.Professional Liab.-NL &amp; LAE'!I12+'9d.Professional Liab.-NL &amp; LAE'!I23+'9d.Professional Liab.-NL &amp; LAE'!I34</f>
        <v>0</v>
      </c>
      <c r="J13" s="422"/>
      <c r="K13" s="421">
        <f>'9d.Professional Liab.-NL &amp; LAE'!K12+'9d.Professional Liab.-NL &amp; LAE'!K23+'9d.Professional Liab.-NL &amp; LAE'!K34</f>
        <v>0</v>
      </c>
      <c r="L13" s="422"/>
      <c r="M13" s="38">
        <f>K13-I13</f>
        <v>0</v>
      </c>
      <c r="N13" s="142" t="s">
        <v>407</v>
      </c>
      <c r="O13" s="421"/>
      <c r="P13" s="422"/>
      <c r="Q13" s="643" t="str">
        <f>IF((O13 = 0)," ",I13/O13)</f>
        <v xml:space="preserve"> </v>
      </c>
      <c r="R13" s="644"/>
    </row>
    <row r="14" spans="1:18" ht="13.8" thickBot="1" x14ac:dyDescent="0.3">
      <c r="A14" s="566">
        <f>K6</f>
        <v>2023</v>
      </c>
      <c r="B14" s="567"/>
      <c r="C14" s="537"/>
      <c r="D14" s="538"/>
      <c r="E14" s="537"/>
      <c r="F14" s="538"/>
      <c r="G14" s="537"/>
      <c r="H14" s="538"/>
      <c r="I14" s="537"/>
      <c r="J14" s="538"/>
      <c r="K14" s="421">
        <f>'9d.Professional Liab.-NL &amp; LAE'!K13+'9d.Professional Liab.-NL &amp; LAE'!K24+'9d.Professional Liab.-NL &amp; LAE'!K35</f>
        <v>0</v>
      </c>
      <c r="L14" s="422"/>
      <c r="M14" s="141" t="s">
        <v>407</v>
      </c>
      <c r="N14" s="142" t="s">
        <v>407</v>
      </c>
      <c r="O14" s="606"/>
      <c r="P14" s="607"/>
      <c r="Q14" s="645" t="str">
        <f>IF((O14 = 0)," ",K14/O14)</f>
        <v xml:space="preserve"> </v>
      </c>
      <c r="R14" s="646"/>
    </row>
    <row r="15" spans="1:18" ht="14.4" thickTop="1" thickBot="1" x14ac:dyDescent="0.3">
      <c r="C15" s="2"/>
      <c r="D15" s="2"/>
      <c r="E15" s="2"/>
      <c r="F15" s="2"/>
      <c r="G15" s="2"/>
      <c r="H15" s="2"/>
      <c r="I15" s="2"/>
      <c r="J15" s="2"/>
      <c r="K15" s="611" t="s">
        <v>396</v>
      </c>
      <c r="L15" s="612"/>
      <c r="M15" s="124">
        <f>SUM(M10:M14)</f>
        <v>0</v>
      </c>
      <c r="N15" s="124">
        <f>SUM(N10:N14)</f>
        <v>0</v>
      </c>
    </row>
    <row r="16" spans="1:18" ht="13.8" thickTop="1" x14ac:dyDescent="0.25"/>
    <row r="17" spans="3:15" x14ac:dyDescent="0.25">
      <c r="C17" s="621" t="s">
        <v>204</v>
      </c>
      <c r="D17" s="621"/>
      <c r="E17" s="621"/>
      <c r="F17" s="621"/>
      <c r="G17" s="621"/>
      <c r="H17" s="621"/>
      <c r="I17" s="621"/>
      <c r="J17" s="621"/>
      <c r="K17" s="621"/>
      <c r="L17" s="621"/>
      <c r="M17" s="621"/>
      <c r="N17" s="621"/>
      <c r="O17" s="621"/>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14:R14"/>
    <mergeCell ref="Q13:R13"/>
    <mergeCell ref="O12:P12"/>
    <mergeCell ref="Q12:R12"/>
    <mergeCell ref="Q11:R11"/>
    <mergeCell ref="O11:P11"/>
    <mergeCell ref="O14:P14"/>
    <mergeCell ref="O13:P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I12:J12"/>
    <mergeCell ref="G12:H12"/>
    <mergeCell ref="I13:J13"/>
    <mergeCell ref="E12:F12"/>
    <mergeCell ref="A14:B14"/>
    <mergeCell ref="E13:F13"/>
    <mergeCell ref="G13:H13"/>
    <mergeCell ref="C12:D12"/>
    <mergeCell ref="A12:B12"/>
    <mergeCell ref="A13:B13"/>
    <mergeCell ref="E9:F9"/>
    <mergeCell ref="C9:D9"/>
    <mergeCell ref="A9:B9"/>
    <mergeCell ref="A10:B10"/>
    <mergeCell ref="E11:F11"/>
    <mergeCell ref="A11:B11"/>
    <mergeCell ref="C11:D11"/>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Q9:R9"/>
    <mergeCell ref="G9:H9"/>
    <mergeCell ref="I9:J9"/>
    <mergeCell ref="O9:P9"/>
    <mergeCell ref="O10:P10"/>
    <mergeCell ref="I10:J10"/>
    <mergeCell ref="K9:L9"/>
    <mergeCell ref="Q10:R10"/>
    <mergeCell ref="G10:H10"/>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7"/>
  <sheetViews>
    <sheetView showGridLines="0" topLeftCell="A3" zoomScaleNormal="100" workbookViewId="0">
      <selection activeCell="M10" sqref="M10"/>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 min="13" max="13" width="9.6640625" customWidth="1"/>
    <col min="14" max="14" width="10.5546875" customWidth="1"/>
  </cols>
  <sheetData>
    <row r="1" spans="1:18" x14ac:dyDescent="0.25">
      <c r="A1" s="256" t="str">
        <f>'2.Balance Sheet'!A1</f>
        <v>ANNUAL STATEMENT FOR THE PERIOD ENDED:</v>
      </c>
      <c r="B1" s="153"/>
      <c r="C1" s="153"/>
      <c r="D1" s="153"/>
      <c r="E1" s="153"/>
      <c r="F1" s="373" t="str">
        <f>'Title Page'!A5</f>
        <v>December 31, 2023</v>
      </c>
      <c r="G1" s="373"/>
      <c r="H1" s="153"/>
      <c r="R1" s="19" t="s">
        <v>340</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608" t="s">
        <v>338</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'9e. Additional Line-NL &amp; LAE'!C9+'9e. Additional Line-NL &amp; LAE'!C20+'9e. Additional Line-NL &amp; LAE'!C31</f>
        <v>0</v>
      </c>
      <c r="D10" s="422"/>
      <c r="E10" s="421">
        <f>'9e. Additional Line-NL &amp; LAE'!E9+'9e. Additional Line-NL &amp; LAE'!E20+'9e. Additional Line-NL &amp; LAE'!E31</f>
        <v>0</v>
      </c>
      <c r="F10" s="422"/>
      <c r="G10" s="421">
        <f>'9e. Additional Line-NL &amp; LAE'!G9+'9e. Additional Line-NL &amp; LAE'!G20+'9e. Additional Line-NL &amp; LAE'!G31</f>
        <v>0</v>
      </c>
      <c r="H10" s="422"/>
      <c r="I10" s="421">
        <f>'9e. Additional Line-NL &amp; LAE'!I9+'9e. Additional Line-NL &amp; LAE'!I20+'9e. Additional Line-NL &amp; LAE'!I31</f>
        <v>0</v>
      </c>
      <c r="J10" s="422"/>
      <c r="K10" s="421">
        <f>'9e. Additional Line-NL &amp; LAE'!K9+'9e. Additional Line-NL &amp; LAE'!K20+'9e. Additional Line-NL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'9e. Additional Line-NL &amp; LAE'!E10+'9e. Additional Line-NL &amp; LAE'!E21+'9e. Additional Line-NL &amp; LAE'!E32</f>
        <v>0</v>
      </c>
      <c r="F11" s="422"/>
      <c r="G11" s="421">
        <f>'9e. Additional Line-NL &amp; LAE'!G10+'9e. Additional Line-NL &amp; LAE'!G21+'9e. Additional Line-NL &amp; LAE'!G32</f>
        <v>0</v>
      </c>
      <c r="H11" s="422"/>
      <c r="I11" s="421">
        <f>'9e. Additional Line-NL &amp; LAE'!I10+'9e. Additional Line-NL &amp; LAE'!I21+'9e. Additional Line-NL &amp; LAE'!I32</f>
        <v>0</v>
      </c>
      <c r="J11" s="422"/>
      <c r="K11" s="421">
        <f>'9e. Additional Line-NL &amp; LAE'!K10+'9e. Additional Line-NL &amp; LAE'!K21+'9e. Additional Line-NL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'9e. Additional Line-NL &amp; LAE'!G11+'9e. Additional Line-NL &amp; LAE'!G22+'9e. Additional Line-NL &amp; LAE'!G33</f>
        <v>0</v>
      </c>
      <c r="H12" s="422"/>
      <c r="I12" s="421">
        <f>'9e. Additional Line-NL &amp; LAE'!I11+'9e. Additional Line-NL &amp; LAE'!I22+'9e. Additional Line-NL &amp; LAE'!I33</f>
        <v>0</v>
      </c>
      <c r="J12" s="422"/>
      <c r="K12" s="421">
        <f>'9e. Additional Line-NL &amp; LAE'!K11+'9e. Additional Line-NL &amp; LAE'!K22+'9e. Additional Line-NL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39"/>
      <c r="F13" s="540"/>
      <c r="G13" s="539"/>
      <c r="H13" s="540"/>
      <c r="I13" s="421">
        <f>'9e. Additional Line-NL &amp; LAE'!I12+'9e. Additional Line-NL &amp; LAE'!I23+'9e. Additional Line-NL &amp; LAE'!I34</f>
        <v>0</v>
      </c>
      <c r="J13" s="422"/>
      <c r="K13" s="421">
        <f>'9e. Additional Line-NL &amp; LAE'!K12+'9e. Additional Line-NL &amp; LAE'!K23+'9e. Additional Line-NL &amp; LAE'!K34</f>
        <v>0</v>
      </c>
      <c r="L13" s="422"/>
      <c r="M13" s="38">
        <f t="shared" ref="M13" si="0">K13-I13</f>
        <v>0</v>
      </c>
      <c r="N13" s="142" t="s">
        <v>407</v>
      </c>
      <c r="O13" s="421"/>
      <c r="P13" s="422"/>
      <c r="Q13" s="643" t="str">
        <f>IF((O13 = 0)," ",I13/O13)</f>
        <v xml:space="preserve"> </v>
      </c>
      <c r="R13" s="644"/>
    </row>
    <row r="14" spans="1:18" ht="13.8" thickBot="1" x14ac:dyDescent="0.3">
      <c r="A14" s="566">
        <f>K6</f>
        <v>2023</v>
      </c>
      <c r="B14" s="567"/>
      <c r="C14" s="537"/>
      <c r="D14" s="538"/>
      <c r="E14" s="537"/>
      <c r="F14" s="538"/>
      <c r="G14" s="537"/>
      <c r="H14" s="538"/>
      <c r="I14" s="537"/>
      <c r="J14" s="538"/>
      <c r="K14" s="421">
        <f>'9e. Additional Line-NL &amp; LAE'!K13+'9e. Additional Line-NL &amp; LAE'!K24+'9e. Additional Line-NL &amp; LAE'!K35</f>
        <v>0</v>
      </c>
      <c r="L14" s="422"/>
      <c r="M14" s="141" t="s">
        <v>407</v>
      </c>
      <c r="N14" s="142" t="s">
        <v>407</v>
      </c>
      <c r="O14" s="606"/>
      <c r="P14" s="607"/>
      <c r="Q14" s="645" t="str">
        <f>IF((O14 = 0)," ",K14/O14)</f>
        <v xml:space="preserve"> </v>
      </c>
      <c r="R14" s="646"/>
    </row>
    <row r="15" spans="1:18" ht="14.4" thickTop="1" thickBot="1" x14ac:dyDescent="0.3">
      <c r="C15" s="2"/>
      <c r="D15" s="2"/>
      <c r="E15" s="2"/>
      <c r="F15" s="2"/>
      <c r="G15" s="2"/>
      <c r="H15" s="2"/>
      <c r="I15" s="2"/>
      <c r="J15" s="2"/>
      <c r="K15" s="611" t="s">
        <v>396</v>
      </c>
      <c r="L15" s="612"/>
      <c r="M15" s="124">
        <f>SUM(M10:M14)</f>
        <v>0</v>
      </c>
      <c r="N15" s="124">
        <f>SUM(N10:N14)</f>
        <v>0</v>
      </c>
    </row>
    <row r="16" spans="1:18" ht="13.8" thickTop="1" x14ac:dyDescent="0.25"/>
    <row r="17" spans="2:14" x14ac:dyDescent="0.25">
      <c r="B17" s="621" t="s">
        <v>204</v>
      </c>
      <c r="C17" s="621"/>
      <c r="D17" s="621"/>
      <c r="E17" s="621"/>
      <c r="F17" s="621"/>
      <c r="G17" s="621"/>
      <c r="H17" s="621"/>
      <c r="I17" s="621"/>
      <c r="J17" s="621"/>
      <c r="K17" s="621"/>
      <c r="L17" s="621"/>
      <c r="M17" s="621"/>
      <c r="N17" s="621"/>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7"/>
  <sheetViews>
    <sheetView showGridLines="0" topLeftCell="A2" zoomScaleNormal="100" workbookViewId="0">
      <selection activeCell="M10" sqref="M10"/>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s>
  <sheetData>
    <row r="1" spans="1:18" x14ac:dyDescent="0.25">
      <c r="A1" s="256" t="str">
        <f>'2.Balance Sheet'!A1</f>
        <v>ANNUAL STATEMENT FOR THE PERIOD ENDED:</v>
      </c>
      <c r="B1" s="153"/>
      <c r="C1" s="153"/>
      <c r="D1" s="153"/>
      <c r="E1" s="153"/>
      <c r="F1" s="373" t="str">
        <f>'Title Page'!A5</f>
        <v>December 31, 2023</v>
      </c>
      <c r="G1" s="373"/>
      <c r="H1" s="153"/>
      <c r="R1" s="19" t="s">
        <v>341</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608" t="s">
        <v>338</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'9f. Additional Line-NL &amp; LAE'!C9+'9f. Additional Line-NL &amp; LAE'!C20+'9f. Additional Line-NL &amp; LAE'!C31</f>
        <v>0</v>
      </c>
      <c r="D10" s="422"/>
      <c r="E10" s="421">
        <f>'9f. Additional Line-NL &amp; LAE'!E9+'9f. Additional Line-NL &amp; LAE'!E20+'9f. Additional Line-NL &amp; LAE'!E31</f>
        <v>0</v>
      </c>
      <c r="F10" s="422"/>
      <c r="G10" s="421">
        <f>+'9f. Additional Line-NL &amp; LAE'!G9+'9f. Additional Line-NL &amp; LAE'!G20+'9f. Additional Line-NL &amp; LAE'!G31</f>
        <v>0</v>
      </c>
      <c r="H10" s="422"/>
      <c r="I10" s="421">
        <f>+'9f. Additional Line-NL &amp; LAE'!I9+'9f. Additional Line-NL &amp; LAE'!I20+'9f. Additional Line-NL &amp; LAE'!I31</f>
        <v>0</v>
      </c>
      <c r="J10" s="422"/>
      <c r="K10" s="421">
        <f>'9f. Additional Line-NL &amp; LAE'!K9+'9f. Additional Line-NL &amp; LAE'!K20+'9f. Additional Line-NL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'9f. Additional Line-NL &amp; LAE'!E10+'9f. Additional Line-NL &amp; LAE'!E21+'9f. Additional Line-NL &amp; LAE'!E32</f>
        <v>0</v>
      </c>
      <c r="F11" s="422"/>
      <c r="G11" s="421">
        <f>+'9f. Additional Line-NL &amp; LAE'!G10+'9f. Additional Line-NL &amp; LAE'!G21+'9f. Additional Line-NL &amp; LAE'!G32</f>
        <v>0</v>
      </c>
      <c r="H11" s="422"/>
      <c r="I11" s="421">
        <f>+'9f. Additional Line-NL &amp; LAE'!I10+'9f. Additional Line-NL &amp; LAE'!I21+'9f. Additional Line-NL &amp; LAE'!I32</f>
        <v>0</v>
      </c>
      <c r="J11" s="422"/>
      <c r="K11" s="421">
        <f>'9f. Additional Line-NL &amp; LAE'!K10+'9f. Additional Line-NL &amp; LAE'!K21+'9f. Additional Line-NL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+'9f. Additional Line-NL &amp; LAE'!G11+'9f. Additional Line-NL &amp; LAE'!G22+'9f. Additional Line-NL &amp; LAE'!G33</f>
        <v>0</v>
      </c>
      <c r="H12" s="422"/>
      <c r="I12" s="421">
        <f>+'9f. Additional Line-NL &amp; LAE'!I11+'9f. Additional Line-NL &amp; LAE'!I22+'9f. Additional Line-NL &amp; LAE'!I33</f>
        <v>0</v>
      </c>
      <c r="J12" s="422"/>
      <c r="K12" s="421">
        <f>'9f. Additional Line-NL &amp; LAE'!K11+'9f. Additional Line-NL &amp; LAE'!K22+'9f. Additional Line-NL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39"/>
      <c r="F13" s="540"/>
      <c r="G13" s="539"/>
      <c r="H13" s="540"/>
      <c r="I13" s="421">
        <f>+'9f. Additional Line-NL &amp; LAE'!I12+'9f. Additional Line-NL &amp; LAE'!I23+'9f. Additional Line-NL &amp; LAE'!I34</f>
        <v>0</v>
      </c>
      <c r="J13" s="422"/>
      <c r="K13" s="421">
        <f>'9f. Additional Line-NL &amp; LAE'!K12+'9f. Additional Line-NL &amp; LAE'!K23+'9f. Additional Line-NL &amp; LAE'!K34</f>
        <v>0</v>
      </c>
      <c r="L13" s="422"/>
      <c r="M13" s="38">
        <f t="shared" ref="M13" si="0">K13-I13</f>
        <v>0</v>
      </c>
      <c r="N13" s="142" t="s">
        <v>407</v>
      </c>
      <c r="O13" s="421"/>
      <c r="P13" s="422"/>
      <c r="Q13" s="643" t="str">
        <f>IF((O13 = 0)," ",I13/O13)</f>
        <v xml:space="preserve"> </v>
      </c>
      <c r="R13" s="644"/>
    </row>
    <row r="14" spans="1:18" ht="13.8" thickBot="1" x14ac:dyDescent="0.3">
      <c r="A14" s="566">
        <f>K6</f>
        <v>2023</v>
      </c>
      <c r="B14" s="567"/>
      <c r="C14" s="537"/>
      <c r="D14" s="538"/>
      <c r="E14" s="537"/>
      <c r="F14" s="538"/>
      <c r="G14" s="537"/>
      <c r="H14" s="538"/>
      <c r="I14" s="537"/>
      <c r="J14" s="538"/>
      <c r="K14" s="421">
        <f>'9f. Additional Line-NL &amp; LAE'!K13+'9f. Additional Line-NL &amp; LAE'!K24+'9f. Additional Line-NL &amp; LAE'!K35</f>
        <v>0</v>
      </c>
      <c r="L14" s="422"/>
      <c r="M14" s="141" t="s">
        <v>407</v>
      </c>
      <c r="N14" s="142" t="s">
        <v>407</v>
      </c>
      <c r="O14" s="606"/>
      <c r="P14" s="607"/>
      <c r="Q14" s="645" t="str">
        <f>IF((O14 = 0)," ",K14/O14)</f>
        <v xml:space="preserve"> </v>
      </c>
      <c r="R14" s="646"/>
    </row>
    <row r="15" spans="1:18" ht="14.4" thickTop="1" thickBot="1" x14ac:dyDescent="0.3">
      <c r="C15" s="2"/>
      <c r="D15" s="2"/>
      <c r="E15" s="2"/>
      <c r="F15" s="2"/>
      <c r="G15" s="2"/>
      <c r="H15" s="2"/>
      <c r="I15" s="2"/>
      <c r="J15" s="2"/>
      <c r="K15" s="611" t="s">
        <v>396</v>
      </c>
      <c r="L15" s="612"/>
      <c r="M15" s="124">
        <f>SUM(M10:M14)</f>
        <v>0</v>
      </c>
      <c r="N15" s="124">
        <f>SUM(N10:N14)</f>
        <v>0</v>
      </c>
    </row>
    <row r="16" spans="1:18" ht="13.8" thickTop="1" x14ac:dyDescent="0.25"/>
    <row r="17" spans="2:14" x14ac:dyDescent="0.25">
      <c r="B17" s="621" t="s">
        <v>204</v>
      </c>
      <c r="C17" s="621"/>
      <c r="D17" s="621"/>
      <c r="E17" s="621"/>
      <c r="F17" s="621"/>
      <c r="G17" s="621"/>
      <c r="H17" s="621"/>
      <c r="I17" s="621"/>
      <c r="J17" s="621"/>
      <c r="K17" s="621"/>
      <c r="L17" s="621"/>
      <c r="M17" s="621"/>
      <c r="N17" s="621"/>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17"/>
  <sheetViews>
    <sheetView showGridLines="0" topLeftCell="A2" zoomScaleNormal="100" workbookViewId="0">
      <selection activeCell="M10" sqref="M10"/>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 min="13" max="13" width="10.33203125" customWidth="1"/>
    <col min="14" max="14" width="10.5546875" customWidth="1"/>
  </cols>
  <sheetData>
    <row r="1" spans="1:18" x14ac:dyDescent="0.25">
      <c r="A1" s="256" t="str">
        <f>'2.Balance Sheet'!A1</f>
        <v>ANNUAL STATEMENT FOR THE PERIOD ENDED:</v>
      </c>
      <c r="B1" s="153"/>
      <c r="C1" s="153"/>
      <c r="D1" s="153"/>
      <c r="E1" s="153"/>
      <c r="F1" s="373" t="str">
        <f>'Title Page'!A5</f>
        <v>December 31, 2023</v>
      </c>
      <c r="G1" s="373"/>
      <c r="H1" s="153"/>
      <c r="R1" s="19" t="s">
        <v>342</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608" t="s">
        <v>338</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'9a.Summary -NL &amp; LAE'!I7</f>
        <v>2022</v>
      </c>
      <c r="J6" s="521"/>
      <c r="K6" s="549">
        <f>+I6+1</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+'9g. Additional Line-NL &amp; LAE'!C9+'9g. Additional Line-NL &amp; LAE'!C20+'9g. Additional Line-NL &amp; LAE'!C31</f>
        <v>0</v>
      </c>
      <c r="D10" s="422"/>
      <c r="E10" s="421">
        <f>'9g. Additional Line-NL &amp; LAE'!E9+'9g. Additional Line-NL &amp; LAE'!E20+'9g. Additional Line-NL &amp; LAE'!E31</f>
        <v>0</v>
      </c>
      <c r="F10" s="422"/>
      <c r="G10" s="421">
        <f>+'9g. Additional Line-NL &amp; LAE'!G9+'9g. Additional Line-NL &amp; LAE'!G20+'9g. Additional Line-NL &amp; LAE'!G31</f>
        <v>0</v>
      </c>
      <c r="H10" s="422"/>
      <c r="I10" s="421">
        <f>'9g. Additional Line-NL &amp; LAE'!I9+'9g. Additional Line-NL &amp; LAE'!I20+'9g. Additional Line-NL &amp; LAE'!I31</f>
        <v>0</v>
      </c>
      <c r="J10" s="422"/>
      <c r="K10" s="421">
        <f>'9g. Additional Line-NL &amp; LAE'!K9+'9g. Additional Line-NL &amp; LAE'!K20+'9g. Additional Line-NL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'9g. Additional Line-NL &amp; LAE'!E10+'9g. Additional Line-NL &amp; LAE'!E21+'9g. Additional Line-NL &amp; LAE'!E32</f>
        <v>0</v>
      </c>
      <c r="F11" s="422"/>
      <c r="G11" s="421">
        <f>+'9g. Additional Line-NL &amp; LAE'!G10+'9g. Additional Line-NL &amp; LAE'!G21+'9g. Additional Line-NL &amp; LAE'!G32</f>
        <v>0</v>
      </c>
      <c r="H11" s="422"/>
      <c r="I11" s="421">
        <f>'9g. Additional Line-NL &amp; LAE'!I10+'9g. Additional Line-NL &amp; LAE'!I21+'9g. Additional Line-NL &amp; LAE'!I32</f>
        <v>0</v>
      </c>
      <c r="J11" s="422"/>
      <c r="K11" s="421">
        <f>'9g. Additional Line-NL &amp; LAE'!K10+'9g. Additional Line-NL &amp; LAE'!K21+'9g. Additional Line-NL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+'9g. Additional Line-NL &amp; LAE'!G11+'9g. Additional Line-NL &amp; LAE'!G22+'9g. Additional Line-NL &amp; LAE'!G33</f>
        <v>0</v>
      </c>
      <c r="H12" s="422"/>
      <c r="I12" s="421">
        <f>'9g. Additional Line-NL &amp; LAE'!I11+'9g. Additional Line-NL &amp; LAE'!I22+'9g. Additional Line-NL &amp; LAE'!I33</f>
        <v>0</v>
      </c>
      <c r="J12" s="422"/>
      <c r="K12" s="421">
        <f>'9g. Additional Line-NL &amp; LAE'!K11+'9g. Additional Line-NL &amp; LAE'!K22+'9g. Additional Line-NL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39"/>
      <c r="F13" s="540"/>
      <c r="G13" s="539"/>
      <c r="H13" s="540"/>
      <c r="I13" s="421">
        <f>'9g. Additional Line-NL &amp; LAE'!I12+'9g. Additional Line-NL &amp; LAE'!I23+'9g. Additional Line-NL &amp; LAE'!I34</f>
        <v>0</v>
      </c>
      <c r="J13" s="422"/>
      <c r="K13" s="421">
        <f>'9g. Additional Line-NL &amp; LAE'!K12+'9g. Additional Line-NL &amp; LAE'!K23+'9g. Additional Line-NL &amp; LAE'!K34</f>
        <v>0</v>
      </c>
      <c r="L13" s="422"/>
      <c r="M13" s="38">
        <f t="shared" ref="M13" si="0">K13-I13</f>
        <v>0</v>
      </c>
      <c r="N13" s="142" t="s">
        <v>407</v>
      </c>
      <c r="O13" s="421"/>
      <c r="P13" s="422"/>
      <c r="Q13" s="643" t="str">
        <f>IF((O13 = 0)," ",I13/O13)</f>
        <v xml:space="preserve"> </v>
      </c>
      <c r="R13" s="644"/>
    </row>
    <row r="14" spans="1:18" ht="13.8" thickBot="1" x14ac:dyDescent="0.3">
      <c r="A14" s="566">
        <f>K6</f>
        <v>2023</v>
      </c>
      <c r="B14" s="567"/>
      <c r="C14" s="537"/>
      <c r="D14" s="538"/>
      <c r="E14" s="537"/>
      <c r="F14" s="538"/>
      <c r="G14" s="537"/>
      <c r="H14" s="538"/>
      <c r="I14" s="537"/>
      <c r="J14" s="538"/>
      <c r="K14" s="421">
        <f>'9g. Additional Line-NL &amp; LAE'!K13+'9g. Additional Line-NL &amp; LAE'!K24+'9g. Additional Line-NL &amp; LAE'!K35</f>
        <v>0</v>
      </c>
      <c r="L14" s="422"/>
      <c r="M14" s="141" t="s">
        <v>407</v>
      </c>
      <c r="N14" s="142" t="s">
        <v>407</v>
      </c>
      <c r="O14" s="606"/>
      <c r="P14" s="607"/>
      <c r="Q14" s="645" t="str">
        <f>IF((O14 = 0)," ",K14/O14)</f>
        <v xml:space="preserve"> </v>
      </c>
      <c r="R14" s="646"/>
    </row>
    <row r="15" spans="1:18" ht="14.4" thickTop="1" thickBot="1" x14ac:dyDescent="0.3">
      <c r="C15" s="2"/>
      <c r="D15" s="2"/>
      <c r="E15" s="2"/>
      <c r="F15" s="2"/>
      <c r="G15" s="2"/>
      <c r="H15" s="2"/>
      <c r="I15" s="2"/>
      <c r="J15" s="2"/>
      <c r="K15" s="611" t="s">
        <v>396</v>
      </c>
      <c r="L15" s="612"/>
      <c r="M15" s="124">
        <f>SUM(M10:M14)</f>
        <v>0</v>
      </c>
      <c r="N15" s="124">
        <f>SUM(N10:N14)</f>
        <v>0</v>
      </c>
    </row>
    <row r="16" spans="1:18" ht="13.8" thickTop="1" x14ac:dyDescent="0.25"/>
    <row r="17" spans="2:14" x14ac:dyDescent="0.25">
      <c r="B17" s="621" t="s">
        <v>204</v>
      </c>
      <c r="C17" s="621"/>
      <c r="D17" s="621"/>
      <c r="E17" s="621"/>
      <c r="F17" s="621"/>
      <c r="G17" s="621"/>
      <c r="H17" s="621"/>
      <c r="I17" s="621"/>
      <c r="J17" s="621"/>
      <c r="K17" s="621"/>
      <c r="L17" s="621"/>
      <c r="M17" s="621"/>
      <c r="N17" s="621"/>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7"/>
  <sheetViews>
    <sheetView showGridLines="0" zoomScaleNormal="100" workbookViewId="0">
      <selection activeCell="K14" sqref="K14:L14"/>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 min="13" max="13" width="10.33203125" customWidth="1"/>
    <col min="14" max="14" width="10.6640625" customWidth="1"/>
  </cols>
  <sheetData>
    <row r="1" spans="1:18" x14ac:dyDescent="0.25">
      <c r="A1" s="256" t="str">
        <f>'2.Balance Sheet'!A1</f>
        <v>ANNUAL STATEMENT FOR THE PERIOD ENDED:</v>
      </c>
      <c r="B1" s="153"/>
      <c r="C1" s="153"/>
      <c r="D1" s="153"/>
      <c r="E1" s="153"/>
      <c r="F1" s="373" t="str">
        <f>'Title Page'!A5</f>
        <v>December 31, 2023</v>
      </c>
      <c r="G1" s="373"/>
      <c r="H1" s="153"/>
      <c r="R1" s="19" t="s">
        <v>343</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608" t="s">
        <v>338</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40"/>
      <c r="N9" s="41"/>
      <c r="O9" s="541"/>
      <c r="P9" s="542"/>
      <c r="Q9" s="541"/>
      <c r="R9" s="542"/>
    </row>
    <row r="10" spans="1:18" x14ac:dyDescent="0.25">
      <c r="A10" s="533" t="str">
        <f>C6</f>
        <v>2019 &amp; PRIOR</v>
      </c>
      <c r="B10" s="534"/>
      <c r="C10" s="421">
        <f>'9h. Additional Line-NL &amp; LAE'!C9+'9h. Additional Line-NL &amp; LAE'!C20+'9h. Additional Line-NL &amp; LAE'!C31</f>
        <v>0</v>
      </c>
      <c r="D10" s="422"/>
      <c r="E10" s="421">
        <f>'9h. Additional Line-NL &amp; LAE'!E9+'9h. Additional Line-NL &amp; LAE'!E20+'9h. Additional Line-NL &amp; LAE'!E31</f>
        <v>0</v>
      </c>
      <c r="F10" s="422"/>
      <c r="G10" s="421">
        <f>'9h. Additional Line-NL &amp; LAE'!G9+'9h. Additional Line-NL &amp; LAE'!G20+'9h. Additional Line-NL &amp; LAE'!G31</f>
        <v>0</v>
      </c>
      <c r="H10" s="422"/>
      <c r="I10" s="421">
        <f>'9h. Additional Line-NL &amp; LAE'!I9+'9h. Additional Line-NL &amp; LAE'!I20+'9h. Additional Line-NL &amp; LAE'!I31</f>
        <v>0</v>
      </c>
      <c r="J10" s="422"/>
      <c r="K10" s="421">
        <f>'9h. Additional Line-NL &amp; LAE'!K9+'9h. Additional Line-NL &amp; LAE'!K20+'9h. Additional Line-NL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'9h. Additional Line-NL &amp; LAE'!E10+'9h. Additional Line-NL &amp; LAE'!E21+'9h. Additional Line-NL &amp; LAE'!E32</f>
        <v>0</v>
      </c>
      <c r="F11" s="422"/>
      <c r="G11" s="421">
        <f>'9h. Additional Line-NL &amp; LAE'!G10+'9h. Additional Line-NL &amp; LAE'!G21+'9h. Additional Line-NL &amp; LAE'!G32</f>
        <v>0</v>
      </c>
      <c r="H11" s="422"/>
      <c r="I11" s="421">
        <f>'9h. Additional Line-NL &amp; LAE'!I10+'9h. Additional Line-NL &amp; LAE'!I21+'9h. Additional Line-NL &amp; LAE'!I32</f>
        <v>0</v>
      </c>
      <c r="J11" s="422"/>
      <c r="K11" s="421">
        <f>'9h. Additional Line-NL &amp; LAE'!K10+'9h. Additional Line-NL &amp; LAE'!K21+'9h. Additional Line-NL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'9h. Additional Line-NL &amp; LAE'!G11+'9h. Additional Line-NL &amp; LAE'!G22+'9h. Additional Line-NL &amp; LAE'!G33</f>
        <v>0</v>
      </c>
      <c r="H12" s="422"/>
      <c r="I12" s="421">
        <f>'9h. Additional Line-NL &amp; LAE'!I11+'9h. Additional Line-NL &amp; LAE'!I22+'9h. Additional Line-NL &amp; LAE'!I33</f>
        <v>0</v>
      </c>
      <c r="J12" s="422"/>
      <c r="K12" s="421">
        <f>'9h. Additional Line-NL &amp; LAE'!K11+'9h. Additional Line-NL &amp; LAE'!K22+'9h. Additional Line-NL &amp; LAE'!K33</f>
        <v>0</v>
      </c>
      <c r="L12" s="422"/>
      <c r="M12" s="38">
        <f>K12-I12</f>
        <v>0</v>
      </c>
      <c r="N12" s="42">
        <f>K12-G12</f>
        <v>0</v>
      </c>
      <c r="O12" s="421"/>
      <c r="P12" s="422"/>
      <c r="Q12" s="643" t="str">
        <f>IF((O12 = 0)," ",G12/O12)</f>
        <v xml:space="preserve"> </v>
      </c>
      <c r="R12" s="644"/>
    </row>
    <row r="13" spans="1:18" x14ac:dyDescent="0.25">
      <c r="A13" s="533">
        <f>I6</f>
        <v>2022</v>
      </c>
      <c r="B13" s="534"/>
      <c r="C13" s="539"/>
      <c r="D13" s="540"/>
      <c r="E13" s="539"/>
      <c r="F13" s="540"/>
      <c r="G13" s="539"/>
      <c r="H13" s="540"/>
      <c r="I13" s="421">
        <f>'9h. Additional Line-NL &amp; LAE'!I12+'9h. Additional Line-NL &amp; LAE'!I23+'9h. Additional Line-NL &amp; LAE'!I34</f>
        <v>0</v>
      </c>
      <c r="J13" s="422"/>
      <c r="K13" s="421">
        <f>'9h. Additional Line-NL &amp; LAE'!K12+'9h. Additional Line-NL &amp; LAE'!K23+'9h. Additional Line-NL &amp; LAE'!K34</f>
        <v>0</v>
      </c>
      <c r="L13" s="422"/>
      <c r="M13" s="38">
        <f>K13-I13</f>
        <v>0</v>
      </c>
      <c r="N13" s="142" t="s">
        <v>407</v>
      </c>
      <c r="O13" s="421"/>
      <c r="P13" s="422"/>
      <c r="Q13" s="643" t="str">
        <f>IF((O13 = 0)," ",I13/O13)</f>
        <v xml:space="preserve"> </v>
      </c>
      <c r="R13" s="644"/>
    </row>
    <row r="14" spans="1:18" ht="13.8" thickBot="1" x14ac:dyDescent="0.3">
      <c r="A14" s="533">
        <f>K6</f>
        <v>2023</v>
      </c>
      <c r="B14" s="534"/>
      <c r="C14" s="537"/>
      <c r="D14" s="538"/>
      <c r="E14" s="537"/>
      <c r="F14" s="538"/>
      <c r="G14" s="537"/>
      <c r="H14" s="538"/>
      <c r="I14" s="537"/>
      <c r="J14" s="538"/>
      <c r="K14" s="421">
        <f>'9h. Additional Line-NL &amp; LAE'!K13+'9h. Additional Line-NL &amp; LAE'!K24+'9h. Additional Line-NL &amp; LAE'!K35</f>
        <v>0</v>
      </c>
      <c r="L14" s="422"/>
      <c r="M14" s="141" t="s">
        <v>407</v>
      </c>
      <c r="N14" s="142" t="s">
        <v>407</v>
      </c>
      <c r="O14" s="606"/>
      <c r="P14" s="607"/>
      <c r="Q14" s="645" t="str">
        <f>IF((O14 = 0)," ",K14/O14)</f>
        <v xml:space="preserve"> </v>
      </c>
      <c r="R14" s="646"/>
    </row>
    <row r="15" spans="1:18" ht="14.4" thickTop="1" thickBot="1" x14ac:dyDescent="0.3">
      <c r="A15" s="2"/>
      <c r="B15" s="2"/>
      <c r="C15" s="2"/>
      <c r="D15" s="2"/>
      <c r="E15" s="2"/>
      <c r="F15" s="2"/>
      <c r="G15" s="2"/>
      <c r="H15" s="2"/>
      <c r="I15" s="2"/>
      <c r="J15" s="2"/>
      <c r="K15" s="611" t="s">
        <v>396</v>
      </c>
      <c r="L15" s="612"/>
      <c r="M15" s="124">
        <f>SUM(M10:M14)</f>
        <v>0</v>
      </c>
      <c r="N15" s="124">
        <f>SUM(N10:N14)</f>
        <v>0</v>
      </c>
    </row>
    <row r="16" spans="1:18" ht="13.8" thickTop="1" x14ac:dyDescent="0.25"/>
    <row r="17" spans="2:14" ht="13.8" thickBot="1" x14ac:dyDescent="0.3">
      <c r="B17" s="652" t="s">
        <v>204</v>
      </c>
      <c r="C17" s="652"/>
      <c r="D17" s="652"/>
      <c r="E17" s="652"/>
      <c r="F17" s="652"/>
      <c r="G17" s="652"/>
      <c r="H17" s="652"/>
      <c r="I17" s="652"/>
      <c r="J17" s="652"/>
      <c r="K17" s="652"/>
      <c r="L17" s="652"/>
      <c r="M17" s="652"/>
      <c r="N17" s="652"/>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7"/>
  <sheetViews>
    <sheetView showGridLines="0" zoomScaleNormal="100" workbookViewId="0">
      <selection activeCell="N11" sqref="N11"/>
    </sheetView>
  </sheetViews>
  <sheetFormatPr defaultRowHeight="13.2" x14ac:dyDescent="0.25"/>
  <cols>
    <col min="4" max="4" width="5.6640625" customWidth="1"/>
    <col min="6" max="6" width="5.5546875" customWidth="1"/>
    <col min="8" max="8" width="5.44140625" customWidth="1"/>
    <col min="10" max="10" width="5.6640625" customWidth="1"/>
    <col min="12" max="12" width="5.6640625" customWidth="1"/>
    <col min="13" max="13" width="12" customWidth="1"/>
    <col min="14" max="14" width="10.6640625" customWidth="1"/>
  </cols>
  <sheetData>
    <row r="1" spans="1:18" x14ac:dyDescent="0.25">
      <c r="A1" s="256" t="str">
        <f>'2.Balance Sheet'!A1</f>
        <v>ANNUAL STATEMENT FOR THE PERIOD ENDED:</v>
      </c>
      <c r="B1" s="153"/>
      <c r="C1" s="153"/>
      <c r="D1" s="153"/>
      <c r="E1" s="153"/>
      <c r="F1" s="373" t="str">
        <f>'Title Page'!A5</f>
        <v>December 31, 2023</v>
      </c>
      <c r="G1" s="373"/>
      <c r="H1" s="153"/>
      <c r="R1" s="19" t="s">
        <v>344</v>
      </c>
    </row>
    <row r="2" spans="1:18" ht="13.8" thickBot="1" x14ac:dyDescent="0.3">
      <c r="A2" s="509">
        <f>'2.Balance Sheet'!A2</f>
        <v>0</v>
      </c>
      <c r="B2" s="509"/>
      <c r="C2" s="509"/>
      <c r="D2" s="509"/>
      <c r="E2" s="509"/>
      <c r="F2" s="509"/>
      <c r="G2" s="509"/>
      <c r="H2" s="509"/>
      <c r="I2" s="509"/>
      <c r="J2" s="509"/>
      <c r="K2" s="509"/>
      <c r="L2" s="509"/>
      <c r="M2" s="153"/>
      <c r="N2" s="153"/>
      <c r="O2" s="153"/>
      <c r="P2" s="153"/>
      <c r="Q2" s="153"/>
      <c r="R2" s="153"/>
    </row>
    <row r="3" spans="1:18" ht="13.8" thickTop="1" x14ac:dyDescent="0.25">
      <c r="A3" s="608" t="s">
        <v>338</v>
      </c>
      <c r="B3" s="376"/>
      <c r="C3" s="376"/>
      <c r="D3" s="376"/>
      <c r="E3" s="376"/>
      <c r="F3" s="376"/>
      <c r="G3" s="376"/>
      <c r="H3" s="376"/>
      <c r="I3" s="376"/>
      <c r="J3" s="376"/>
      <c r="K3" s="376"/>
      <c r="L3" s="376"/>
      <c r="M3" s="376"/>
      <c r="N3" s="376"/>
      <c r="O3" s="376"/>
      <c r="P3" s="376"/>
      <c r="Q3" s="376"/>
      <c r="R3" s="377"/>
    </row>
    <row r="4" spans="1:18" ht="13.8" thickBot="1" x14ac:dyDescent="0.3">
      <c r="A4" s="378"/>
      <c r="B4" s="379"/>
      <c r="C4" s="379"/>
      <c r="D4" s="379"/>
      <c r="E4" s="379"/>
      <c r="F4" s="379"/>
      <c r="G4" s="379"/>
      <c r="H4" s="379"/>
      <c r="I4" s="379"/>
      <c r="J4" s="379"/>
      <c r="K4" s="379"/>
      <c r="L4" s="379"/>
      <c r="M4" s="379"/>
      <c r="N4" s="379"/>
      <c r="O4" s="379"/>
      <c r="P4" s="379"/>
      <c r="Q4" s="379"/>
      <c r="R4" s="380"/>
    </row>
    <row r="5" spans="1:18" ht="20.100000000000001" customHeight="1" thickTop="1" thickBot="1" x14ac:dyDescent="0.3">
      <c r="A5" s="588" t="s">
        <v>201</v>
      </c>
      <c r="B5" s="589"/>
      <c r="C5" s="594" t="s">
        <v>215</v>
      </c>
      <c r="D5" s="595"/>
      <c r="E5" s="595"/>
      <c r="F5" s="595"/>
      <c r="G5" s="595"/>
      <c r="H5" s="595"/>
      <c r="I5" s="595"/>
      <c r="J5" s="595"/>
      <c r="K5" s="595"/>
      <c r="L5" s="596"/>
      <c r="M5" s="626" t="s">
        <v>49</v>
      </c>
      <c r="N5" s="651"/>
      <c r="O5" s="628" t="s">
        <v>208</v>
      </c>
      <c r="P5" s="629"/>
      <c r="Q5" s="628" t="s">
        <v>209</v>
      </c>
      <c r="R5" s="634"/>
    </row>
    <row r="6" spans="1:18" ht="20.100000000000001" customHeight="1" thickTop="1" thickBot="1" x14ac:dyDescent="0.3">
      <c r="A6" s="590"/>
      <c r="B6" s="591"/>
      <c r="C6" s="639" t="str">
        <f>'10a.Summary-Loss Dev.'!C6</f>
        <v>2019 &amp; PRIOR</v>
      </c>
      <c r="D6" s="551"/>
      <c r="E6" s="549">
        <f>'10a.Summary-Loss Dev.'!E6</f>
        <v>2020</v>
      </c>
      <c r="F6" s="521"/>
      <c r="G6" s="549">
        <f>'10a.Summary-Loss Dev.'!G6</f>
        <v>2021</v>
      </c>
      <c r="H6" s="521"/>
      <c r="I6" s="549">
        <f>'10a.Summary-Loss Dev.'!I6</f>
        <v>2022</v>
      </c>
      <c r="J6" s="521"/>
      <c r="K6" s="549">
        <f>'10a.Summary-Loss Dev.'!K6</f>
        <v>2023</v>
      </c>
      <c r="L6" s="521"/>
      <c r="M6" s="625" t="s">
        <v>218</v>
      </c>
      <c r="N6" s="625" t="s">
        <v>207</v>
      </c>
      <c r="O6" s="630"/>
      <c r="P6" s="631"/>
      <c r="Q6" s="635"/>
      <c r="R6" s="636"/>
    </row>
    <row r="7" spans="1:18" ht="20.100000000000001" customHeight="1" thickTop="1" thickBot="1" x14ac:dyDescent="0.3">
      <c r="A7" s="590"/>
      <c r="B7" s="591"/>
      <c r="C7" s="640"/>
      <c r="D7" s="641"/>
      <c r="E7" s="522"/>
      <c r="F7" s="524"/>
      <c r="G7" s="522"/>
      <c r="H7" s="524"/>
      <c r="I7" s="522"/>
      <c r="J7" s="524"/>
      <c r="K7" s="522"/>
      <c r="L7" s="524"/>
      <c r="M7" s="625"/>
      <c r="N7" s="625"/>
      <c r="O7" s="630"/>
      <c r="P7" s="631"/>
      <c r="Q7" s="635"/>
      <c r="R7" s="636"/>
    </row>
    <row r="8" spans="1:18" ht="20.100000000000001" customHeight="1" thickTop="1" thickBot="1" x14ac:dyDescent="0.3">
      <c r="A8" s="590"/>
      <c r="B8" s="591"/>
      <c r="C8" s="642"/>
      <c r="D8" s="553"/>
      <c r="E8" s="522"/>
      <c r="F8" s="524"/>
      <c r="G8" s="522"/>
      <c r="H8" s="524"/>
      <c r="I8" s="522"/>
      <c r="J8" s="524"/>
      <c r="K8" s="522"/>
      <c r="L8" s="524"/>
      <c r="M8" s="625"/>
      <c r="N8" s="625"/>
      <c r="O8" s="632"/>
      <c r="P8" s="633"/>
      <c r="Q8" s="637"/>
      <c r="R8" s="638"/>
    </row>
    <row r="9" spans="1:18" ht="13.8" thickTop="1" x14ac:dyDescent="0.25">
      <c r="A9" s="471"/>
      <c r="B9" s="473"/>
      <c r="C9" s="541"/>
      <c r="D9" s="542"/>
      <c r="E9" s="541"/>
      <c r="F9" s="542"/>
      <c r="G9" s="541"/>
      <c r="H9" s="542"/>
      <c r="I9" s="541"/>
      <c r="J9" s="542"/>
      <c r="K9" s="541"/>
      <c r="L9" s="542"/>
      <c r="M9" s="145" t="s">
        <v>407</v>
      </c>
      <c r="N9" s="41"/>
      <c r="O9" s="541"/>
      <c r="P9" s="542"/>
      <c r="Q9" s="541"/>
      <c r="R9" s="542"/>
    </row>
    <row r="10" spans="1:18" x14ac:dyDescent="0.25">
      <c r="A10" s="533" t="str">
        <f>C6</f>
        <v>2019 &amp; PRIOR</v>
      </c>
      <c r="B10" s="534"/>
      <c r="C10" s="421">
        <f>'9i. Additional Line-NL &amp; LAE'!C9+'9i. Additional Line-NL &amp; LAE'!C20+'9i. Additional Line-NL &amp; LAE'!C31</f>
        <v>0</v>
      </c>
      <c r="D10" s="422"/>
      <c r="E10" s="421">
        <f>'9i. Additional Line-NL &amp; LAE'!E9+'9i. Additional Line-NL &amp; LAE'!E20+'9i. Additional Line-NL &amp; LAE'!E31</f>
        <v>0</v>
      </c>
      <c r="F10" s="422"/>
      <c r="G10" s="421">
        <f>'9i. Additional Line-NL &amp; LAE'!G9+'9i. Additional Line-NL &amp; LAE'!G20+'9i. Additional Line-NL &amp; LAE'!G31</f>
        <v>0</v>
      </c>
      <c r="H10" s="422"/>
      <c r="I10" s="421">
        <f>'9i. Additional Line-NL &amp; LAE'!I9+'9i. Additional Line-NL &amp; LAE'!I20+'9i. Additional Line-NL &amp; LAE'!I31</f>
        <v>0</v>
      </c>
      <c r="J10" s="422"/>
      <c r="K10" s="421">
        <f>'9i. Additional Line-NL &amp; LAE'!K9+'9i. Additional Line-NL &amp; LAE'!K20+'9i. Additional Line-NL &amp; LAE'!K31</f>
        <v>0</v>
      </c>
      <c r="L10" s="422"/>
      <c r="M10" s="38">
        <f>K10-I10</f>
        <v>0</v>
      </c>
      <c r="N10" s="42">
        <f>K10-G10</f>
        <v>0</v>
      </c>
      <c r="O10" s="421"/>
      <c r="P10" s="422"/>
      <c r="Q10" s="643" t="str">
        <f>IF((O10 = 0)," ",C10/O10)</f>
        <v xml:space="preserve"> </v>
      </c>
      <c r="R10" s="644"/>
    </row>
    <row r="11" spans="1:18" x14ac:dyDescent="0.25">
      <c r="A11" s="533">
        <f>E6</f>
        <v>2020</v>
      </c>
      <c r="B11" s="534"/>
      <c r="C11" s="539"/>
      <c r="D11" s="540"/>
      <c r="E11" s="421">
        <f>'9i. Additional Line-NL &amp; LAE'!E10+'9i. Additional Line-NL &amp; LAE'!E21+'9i. Additional Line-NL &amp; LAE'!E32</f>
        <v>0</v>
      </c>
      <c r="F11" s="422"/>
      <c r="G11" s="421">
        <f>'9i. Additional Line-NL &amp; LAE'!G10+'9i. Additional Line-NL &amp; LAE'!G21+'9i. Additional Line-NL &amp; LAE'!G32</f>
        <v>0</v>
      </c>
      <c r="H11" s="422"/>
      <c r="I11" s="421">
        <f>'9i. Additional Line-NL &amp; LAE'!I10+'9i. Additional Line-NL &amp; LAE'!I21+'9i. Additional Line-NL &amp; LAE'!I32</f>
        <v>0</v>
      </c>
      <c r="J11" s="422"/>
      <c r="K11" s="421">
        <f>'9i. Additional Line-NL &amp; LAE'!K10+'9i. Additional Line-NL &amp; LAE'!K21+'9i. Additional Line-NL &amp; LAE'!K32</f>
        <v>0</v>
      </c>
      <c r="L11" s="422"/>
      <c r="M11" s="38">
        <f>K11-I11</f>
        <v>0</v>
      </c>
      <c r="N11" s="42">
        <f>K11-G11</f>
        <v>0</v>
      </c>
      <c r="O11" s="421"/>
      <c r="P11" s="422"/>
      <c r="Q11" s="643" t="str">
        <f>IF((O11 = 0)," ",E11/O11)</f>
        <v xml:space="preserve"> </v>
      </c>
      <c r="R11" s="644"/>
    </row>
    <row r="12" spans="1:18" x14ac:dyDescent="0.25">
      <c r="A12" s="533">
        <f>G6</f>
        <v>2021</v>
      </c>
      <c r="B12" s="534"/>
      <c r="C12" s="539"/>
      <c r="D12" s="540"/>
      <c r="E12" s="539"/>
      <c r="F12" s="540"/>
      <c r="G12" s="421">
        <f>'9i. Additional Line-NL &amp; LAE'!G11+'9i. Additional Line-NL &amp; LAE'!G22+'9i. Additional Line-NL &amp; LAE'!G33</f>
        <v>0</v>
      </c>
      <c r="H12" s="422"/>
      <c r="I12" s="421">
        <f>'9i. Additional Line-NL &amp; LAE'!I11+'9i. Additional Line-NL &amp; LAE'!I22+'9i. Additional Line-NL &amp; LAE'!I33</f>
        <v>0</v>
      </c>
      <c r="J12" s="422"/>
      <c r="K12" s="421">
        <f>'9i. Additional Line-NL &amp; LAE'!K11+'9i. Additional Line-NL &amp; LAE'!K22+'9i. Additional Line-NL &amp; LAE'!K33</f>
        <v>0</v>
      </c>
      <c r="L12" s="422"/>
      <c r="M12" s="38">
        <f>K12-I12</f>
        <v>0</v>
      </c>
      <c r="N12" s="42">
        <f t="shared" ref="N12" si="0">K12-G12</f>
        <v>0</v>
      </c>
      <c r="O12" s="421"/>
      <c r="P12" s="422"/>
      <c r="Q12" s="643" t="str">
        <f>IF((O12 = 0)," ",G12/O12)</f>
        <v xml:space="preserve"> </v>
      </c>
      <c r="R12" s="644"/>
    </row>
    <row r="13" spans="1:18" x14ac:dyDescent="0.25">
      <c r="A13" s="533">
        <f>I6</f>
        <v>2022</v>
      </c>
      <c r="B13" s="654"/>
      <c r="C13" s="539"/>
      <c r="D13" s="540"/>
      <c r="E13" s="539"/>
      <c r="F13" s="540"/>
      <c r="G13" s="539"/>
      <c r="H13" s="540"/>
      <c r="I13" s="421">
        <f>'9i. Additional Line-NL &amp; LAE'!I12+'9i. Additional Line-NL &amp; LAE'!I23+'9i. Additional Line-NL &amp; LAE'!I34</f>
        <v>0</v>
      </c>
      <c r="J13" s="422"/>
      <c r="K13" s="421">
        <f>'9i. Additional Line-NL &amp; LAE'!K12+'9i. Additional Line-NL &amp; LAE'!K23+'9i. Additional Line-NL &amp; LAE'!K34</f>
        <v>0</v>
      </c>
      <c r="L13" s="422"/>
      <c r="M13" s="38">
        <f t="shared" ref="M13" si="1">K13-I13</f>
        <v>0</v>
      </c>
      <c r="N13" s="142" t="s">
        <v>407</v>
      </c>
      <c r="O13" s="421"/>
      <c r="P13" s="422"/>
      <c r="Q13" s="643" t="str">
        <f>IF((O13 = 0)," ",I13/O13)</f>
        <v xml:space="preserve"> </v>
      </c>
      <c r="R13" s="644"/>
    </row>
    <row r="14" spans="1:18" ht="13.8" thickBot="1" x14ac:dyDescent="0.3">
      <c r="A14" s="572">
        <f>K6</f>
        <v>2023</v>
      </c>
      <c r="B14" s="653"/>
      <c r="C14" s="537"/>
      <c r="D14" s="538"/>
      <c r="E14" s="537"/>
      <c r="F14" s="538"/>
      <c r="G14" s="537"/>
      <c r="H14" s="538"/>
      <c r="I14" s="537"/>
      <c r="J14" s="538"/>
      <c r="K14" s="421">
        <f>'9i. Additional Line-NL &amp; LAE'!K13+'9i. Additional Line-NL &amp; LAE'!K24+'9i. Additional Line-NL &amp; LAE'!K35</f>
        <v>0</v>
      </c>
      <c r="L14" s="422"/>
      <c r="M14" s="141" t="s">
        <v>407</v>
      </c>
      <c r="N14" s="142" t="s">
        <v>407</v>
      </c>
      <c r="O14" s="606"/>
      <c r="P14" s="607"/>
      <c r="Q14" s="645" t="str">
        <f>IF((O14 = 0)," ",K14/O14)</f>
        <v xml:space="preserve"> </v>
      </c>
      <c r="R14" s="646"/>
    </row>
    <row r="15" spans="1:18" ht="14.4" thickTop="1" thickBot="1" x14ac:dyDescent="0.3">
      <c r="A15" s="2"/>
      <c r="B15" s="2"/>
      <c r="C15" s="2"/>
      <c r="D15" s="2"/>
      <c r="E15" s="2"/>
      <c r="F15" s="2"/>
      <c r="G15" s="2"/>
      <c r="H15" s="2"/>
      <c r="I15" s="2"/>
      <c r="J15" s="2"/>
      <c r="K15" s="611" t="s">
        <v>396</v>
      </c>
      <c r="L15" s="612"/>
      <c r="M15" s="124">
        <f>SUM(M10:M14)</f>
        <v>0</v>
      </c>
      <c r="N15" s="124">
        <f>SUM(N10:N14)</f>
        <v>0</v>
      </c>
    </row>
    <row r="16" spans="1:18" ht="13.8" thickTop="1" x14ac:dyDescent="0.25"/>
    <row r="17" spans="2:14" x14ac:dyDescent="0.25">
      <c r="B17" s="621" t="s">
        <v>204</v>
      </c>
      <c r="C17" s="621"/>
      <c r="D17" s="621"/>
      <c r="E17" s="621"/>
      <c r="F17" s="621"/>
      <c r="G17" s="621"/>
      <c r="H17" s="621"/>
      <c r="I17" s="621"/>
      <c r="J17" s="621"/>
      <c r="K17" s="621"/>
      <c r="L17" s="621"/>
      <c r="M17" s="621"/>
      <c r="N17" s="621"/>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0"/>
  <sheetViews>
    <sheetView showGridLines="0" topLeftCell="A25" zoomScale="85" zoomScaleNormal="85" workbookViewId="0">
      <selection activeCell="H16" sqref="H16:I16"/>
    </sheetView>
  </sheetViews>
  <sheetFormatPr defaultRowHeight="13.2" x14ac:dyDescent="0.25"/>
  <cols>
    <col min="1" max="4" width="12.6640625" customWidth="1"/>
    <col min="5" max="5" width="23.33203125" customWidth="1"/>
    <col min="6" max="7" width="10.6640625" customWidth="1"/>
    <col min="8" max="9" width="12.6640625" customWidth="1"/>
  </cols>
  <sheetData>
    <row r="1" spans="1:9" ht="15.6" x14ac:dyDescent="0.3">
      <c r="A1" s="188" t="s">
        <v>252</v>
      </c>
      <c r="B1" s="188"/>
      <c r="C1" s="188"/>
      <c r="D1" s="188"/>
      <c r="E1" s="189" t="str">
        <f>'Title Page'!A5</f>
        <v>December 31, 2023</v>
      </c>
      <c r="F1" s="190"/>
      <c r="G1" s="190"/>
      <c r="H1" s="138"/>
      <c r="I1" s="139" t="s">
        <v>226</v>
      </c>
    </row>
    <row r="2" spans="1:9" ht="15.6" x14ac:dyDescent="0.3">
      <c r="A2" s="208">
        <f>IF('Title Page'!B7=VOID!A3,0,'Title Page'!B7)</f>
        <v>0</v>
      </c>
      <c r="B2" s="209"/>
      <c r="C2" s="209"/>
      <c r="D2" s="209"/>
      <c r="E2" s="209"/>
      <c r="F2" s="209"/>
      <c r="G2" s="209"/>
      <c r="H2" s="209"/>
      <c r="I2" s="209"/>
    </row>
    <row r="3" spans="1:9" x14ac:dyDescent="0.25">
      <c r="A3" s="222" t="s">
        <v>8</v>
      </c>
      <c r="B3" s="223"/>
      <c r="C3" s="223"/>
      <c r="D3" s="223"/>
      <c r="E3" s="223"/>
      <c r="F3" s="223"/>
      <c r="G3" s="223"/>
      <c r="H3" s="223"/>
      <c r="I3" s="224"/>
    </row>
    <row r="4" spans="1:9" x14ac:dyDescent="0.25">
      <c r="A4" s="225"/>
      <c r="B4" s="226"/>
      <c r="C4" s="226"/>
      <c r="D4" s="226"/>
      <c r="E4" s="226"/>
      <c r="F4" s="226"/>
      <c r="G4" s="226"/>
      <c r="H4" s="226"/>
      <c r="I4" s="227"/>
    </row>
    <row r="5" spans="1:9" x14ac:dyDescent="0.25">
      <c r="A5" s="228" t="s">
        <v>9</v>
      </c>
      <c r="B5" s="229"/>
      <c r="C5" s="229"/>
      <c r="D5" s="229"/>
      <c r="E5" s="229"/>
      <c r="F5" s="229"/>
      <c r="G5" s="229"/>
      <c r="H5" s="229"/>
      <c r="I5" s="230"/>
    </row>
    <row r="6" spans="1:9" x14ac:dyDescent="0.25">
      <c r="A6" s="231"/>
      <c r="B6" s="232"/>
      <c r="C6" s="232"/>
      <c r="D6" s="232"/>
      <c r="E6" s="232"/>
      <c r="F6" s="232"/>
      <c r="G6" s="232"/>
      <c r="H6" s="232"/>
      <c r="I6" s="233"/>
    </row>
    <row r="7" spans="1:9" x14ac:dyDescent="0.25">
      <c r="A7" s="239"/>
      <c r="B7" s="240"/>
      <c r="C7" s="240"/>
      <c r="D7" s="240"/>
      <c r="E7" s="241"/>
      <c r="F7" s="234" t="s">
        <v>451</v>
      </c>
      <c r="G7" s="196"/>
      <c r="H7" s="234" t="s">
        <v>433</v>
      </c>
      <c r="I7" s="236"/>
    </row>
    <row r="8" spans="1:9" x14ac:dyDescent="0.25">
      <c r="A8" s="205"/>
      <c r="B8" s="206"/>
      <c r="C8" s="206"/>
      <c r="D8" s="206"/>
      <c r="E8" s="207"/>
      <c r="F8" s="235"/>
      <c r="G8" s="200"/>
      <c r="H8" s="237"/>
      <c r="I8" s="238"/>
    </row>
    <row r="9" spans="1:9" ht="15.6" x14ac:dyDescent="0.3">
      <c r="A9" s="205" t="s">
        <v>470</v>
      </c>
      <c r="B9" s="206"/>
      <c r="C9" s="206"/>
      <c r="D9" s="206"/>
      <c r="E9" s="207"/>
      <c r="F9" s="212">
        <f>'11.Investment Schedule'!F27</f>
        <v>0</v>
      </c>
      <c r="G9" s="213"/>
      <c r="H9" s="212"/>
      <c r="I9" s="213"/>
    </row>
    <row r="10" spans="1:9" ht="15" x14ac:dyDescent="0.25">
      <c r="A10" s="205" t="s">
        <v>73</v>
      </c>
      <c r="B10" s="206"/>
      <c r="C10" s="206"/>
      <c r="D10" s="206"/>
      <c r="E10" s="207"/>
      <c r="F10" s="203"/>
      <c r="G10" s="204"/>
      <c r="H10" s="203"/>
      <c r="I10" s="204"/>
    </row>
    <row r="11" spans="1:9" ht="15.6" x14ac:dyDescent="0.3">
      <c r="A11" s="205" t="s">
        <v>439</v>
      </c>
      <c r="B11" s="206"/>
      <c r="C11" s="206"/>
      <c r="D11" s="206"/>
      <c r="E11" s="207"/>
      <c r="F11" s="203">
        <f>'11.Investment Schedule'!F14</f>
        <v>0</v>
      </c>
      <c r="G11" s="204"/>
      <c r="H11" s="203"/>
      <c r="I11" s="204"/>
    </row>
    <row r="12" spans="1:9" ht="15.6" x14ac:dyDescent="0.3">
      <c r="A12" s="205" t="s">
        <v>438</v>
      </c>
      <c r="B12" s="206"/>
      <c r="C12" s="206"/>
      <c r="D12" s="206"/>
      <c r="E12" s="207"/>
      <c r="F12" s="203">
        <f>'11.Investment Schedule'!F22</f>
        <v>0</v>
      </c>
      <c r="G12" s="204"/>
      <c r="H12" s="203"/>
      <c r="I12" s="204"/>
    </row>
    <row r="13" spans="1:9" ht="15" x14ac:dyDescent="0.25">
      <c r="A13" s="205" t="s">
        <v>47</v>
      </c>
      <c r="B13" s="206"/>
      <c r="C13" s="206"/>
      <c r="D13" s="206"/>
      <c r="E13" s="207"/>
      <c r="F13" s="203"/>
      <c r="G13" s="204"/>
      <c r="H13" s="203"/>
      <c r="I13" s="204"/>
    </row>
    <row r="14" spans="1:9" ht="15" x14ac:dyDescent="0.25">
      <c r="A14" s="205" t="s">
        <v>74</v>
      </c>
      <c r="B14" s="206"/>
      <c r="C14" s="206"/>
      <c r="D14" s="206"/>
      <c r="E14" s="207"/>
      <c r="F14" s="201"/>
      <c r="G14" s="202"/>
      <c r="H14" s="203"/>
      <c r="I14" s="204"/>
    </row>
    <row r="15" spans="1:9" ht="15" x14ac:dyDescent="0.25">
      <c r="A15" s="205" t="s">
        <v>75</v>
      </c>
      <c r="B15" s="206"/>
      <c r="C15" s="206"/>
      <c r="D15" s="206"/>
      <c r="E15" s="207"/>
      <c r="F15" s="203"/>
      <c r="G15" s="204"/>
      <c r="H15" s="203"/>
      <c r="I15" s="204"/>
    </row>
    <row r="16" spans="1:9" ht="15.6" x14ac:dyDescent="0.3">
      <c r="A16" s="205" t="s">
        <v>423</v>
      </c>
      <c r="B16" s="206"/>
      <c r="C16" s="206"/>
      <c r="D16" s="206"/>
      <c r="E16" s="207"/>
      <c r="F16" s="201">
        <f>SUM(F9:G15)</f>
        <v>0</v>
      </c>
      <c r="G16" s="202"/>
      <c r="H16" s="201">
        <f>SUM(H9:I15)</f>
        <v>0</v>
      </c>
      <c r="I16" s="202"/>
    </row>
    <row r="17" spans="1:9" ht="15" x14ac:dyDescent="0.25">
      <c r="A17" s="205" t="s">
        <v>76</v>
      </c>
      <c r="B17" s="206"/>
      <c r="C17" s="206"/>
      <c r="D17" s="206"/>
      <c r="E17" s="207"/>
      <c r="F17" s="203"/>
      <c r="G17" s="204"/>
      <c r="H17" s="203"/>
      <c r="I17" s="204"/>
    </row>
    <row r="18" spans="1:9" ht="15" x14ac:dyDescent="0.25">
      <c r="A18" s="205" t="s">
        <v>77</v>
      </c>
      <c r="B18" s="206"/>
      <c r="C18" s="206"/>
      <c r="D18" s="206"/>
      <c r="E18" s="207"/>
      <c r="F18" s="203"/>
      <c r="G18" s="204"/>
      <c r="H18" s="203"/>
      <c r="I18" s="204"/>
    </row>
    <row r="19" spans="1:9" ht="15" x14ac:dyDescent="0.25">
      <c r="A19" s="205" t="s">
        <v>78</v>
      </c>
      <c r="B19" s="206"/>
      <c r="C19" s="206"/>
      <c r="D19" s="206"/>
      <c r="E19" s="207"/>
      <c r="F19" s="203"/>
      <c r="G19" s="204"/>
      <c r="H19" s="203"/>
      <c r="I19" s="204"/>
    </row>
    <row r="20" spans="1:9" ht="15" x14ac:dyDescent="0.25">
      <c r="A20" s="205" t="s">
        <v>63</v>
      </c>
      <c r="B20" s="206"/>
      <c r="C20" s="206"/>
      <c r="D20" s="206"/>
      <c r="E20" s="207"/>
      <c r="F20" s="201"/>
      <c r="G20" s="202"/>
      <c r="H20" s="201"/>
      <c r="I20" s="202"/>
    </row>
    <row r="21" spans="1:9" ht="15" x14ac:dyDescent="0.25">
      <c r="A21" s="205" t="s">
        <v>64</v>
      </c>
      <c r="B21" s="206"/>
      <c r="C21" s="206"/>
      <c r="D21" s="206"/>
      <c r="E21" s="207"/>
      <c r="F21" s="201"/>
      <c r="G21" s="202"/>
      <c r="H21" s="201"/>
      <c r="I21" s="202"/>
    </row>
    <row r="22" spans="1:9" ht="15.6" x14ac:dyDescent="0.3">
      <c r="A22" s="205" t="s">
        <v>471</v>
      </c>
      <c r="B22" s="206"/>
      <c r="C22" s="206"/>
      <c r="D22" s="206"/>
      <c r="E22" s="207"/>
      <c r="F22" s="203">
        <f>+'6.Reinsurance'!E63</f>
        <v>0</v>
      </c>
      <c r="G22" s="252"/>
      <c r="H22" s="203"/>
      <c r="I22" s="204"/>
    </row>
    <row r="23" spans="1:9" ht="15.6" x14ac:dyDescent="0.3">
      <c r="A23" s="205" t="s">
        <v>472</v>
      </c>
      <c r="B23" s="206"/>
      <c r="C23" s="206"/>
      <c r="D23" s="206"/>
      <c r="E23" s="207"/>
      <c r="F23" s="203">
        <f>+'6.Reinsurance'!D63</f>
        <v>0</v>
      </c>
      <c r="G23" s="204"/>
      <c r="H23" s="203"/>
      <c r="I23" s="204"/>
    </row>
    <row r="24" spans="1:9" ht="15" x14ac:dyDescent="0.25">
      <c r="A24" s="205" t="s">
        <v>142</v>
      </c>
      <c r="B24" s="206"/>
      <c r="C24" s="206"/>
      <c r="D24" s="206"/>
      <c r="E24" s="207"/>
      <c r="F24" s="203"/>
      <c r="G24" s="204"/>
      <c r="H24" s="203"/>
      <c r="I24" s="204"/>
    </row>
    <row r="25" spans="1:9" ht="15" x14ac:dyDescent="0.25">
      <c r="A25" s="205" t="s">
        <v>79</v>
      </c>
      <c r="B25" s="206"/>
      <c r="C25" s="206"/>
      <c r="D25" s="206"/>
      <c r="E25" s="207"/>
      <c r="F25" s="203"/>
      <c r="G25" s="204"/>
      <c r="H25" s="203"/>
      <c r="I25" s="204"/>
    </row>
    <row r="26" spans="1:9" ht="15" x14ac:dyDescent="0.25">
      <c r="A26" s="205" t="s">
        <v>80</v>
      </c>
      <c r="B26" s="206"/>
      <c r="C26" s="206"/>
      <c r="D26" s="206"/>
      <c r="E26" s="207"/>
      <c r="F26" s="203"/>
      <c r="G26" s="204"/>
      <c r="H26" s="203"/>
      <c r="I26" s="204"/>
    </row>
    <row r="27" spans="1:9" ht="15" x14ac:dyDescent="0.25">
      <c r="A27" s="205" t="s">
        <v>81</v>
      </c>
      <c r="B27" s="206"/>
      <c r="C27" s="206"/>
      <c r="D27" s="206"/>
      <c r="E27" s="207"/>
      <c r="F27" s="203"/>
      <c r="G27" s="204"/>
      <c r="H27" s="203"/>
      <c r="I27" s="204"/>
    </row>
    <row r="28" spans="1:9" ht="15" x14ac:dyDescent="0.25">
      <c r="A28" s="205" t="s">
        <v>65</v>
      </c>
      <c r="B28" s="206"/>
      <c r="C28" s="206"/>
      <c r="D28" s="206"/>
      <c r="E28" s="207"/>
      <c r="F28" s="203"/>
      <c r="G28" s="204"/>
      <c r="H28" s="203"/>
      <c r="I28" s="204"/>
    </row>
    <row r="29" spans="1:9" ht="15" x14ac:dyDescent="0.25">
      <c r="A29" s="205" t="s">
        <v>82</v>
      </c>
      <c r="B29" s="206"/>
      <c r="C29" s="206"/>
      <c r="D29" s="206"/>
      <c r="E29" s="207"/>
      <c r="F29" s="203"/>
      <c r="G29" s="204"/>
      <c r="H29" s="203"/>
      <c r="I29" s="204"/>
    </row>
    <row r="30" spans="1:9" ht="15" x14ac:dyDescent="0.25">
      <c r="A30" s="205" t="s">
        <v>83</v>
      </c>
      <c r="B30" s="206"/>
      <c r="C30" s="206"/>
      <c r="D30" s="206"/>
      <c r="E30" s="207"/>
      <c r="F30" s="203"/>
      <c r="G30" s="204"/>
      <c r="H30" s="203"/>
      <c r="I30" s="204"/>
    </row>
    <row r="31" spans="1:9" ht="15" x14ac:dyDescent="0.25">
      <c r="A31" s="253" t="s">
        <v>84</v>
      </c>
      <c r="B31" s="254"/>
      <c r="C31" s="254"/>
      <c r="D31" s="254"/>
      <c r="E31" s="255"/>
      <c r="F31" s="210"/>
      <c r="G31" s="211"/>
      <c r="H31" s="210"/>
      <c r="I31" s="211"/>
    </row>
    <row r="32" spans="1:9" x14ac:dyDescent="0.25">
      <c r="A32" s="242" t="s">
        <v>424</v>
      </c>
      <c r="B32" s="243"/>
      <c r="C32" s="243"/>
      <c r="D32" s="243"/>
      <c r="E32" s="244"/>
      <c r="F32" s="214">
        <f>SUM(F16:G31)</f>
        <v>0</v>
      </c>
      <c r="G32" s="215"/>
      <c r="H32" s="214">
        <f>SUM(H16:I31)</f>
        <v>0</v>
      </c>
      <c r="I32" s="215"/>
    </row>
    <row r="33" spans="1:9" ht="13.8" thickBot="1" x14ac:dyDescent="0.3">
      <c r="A33" s="245"/>
      <c r="B33" s="246"/>
      <c r="C33" s="246"/>
      <c r="D33" s="246"/>
      <c r="E33" s="247"/>
      <c r="F33" s="216"/>
      <c r="G33" s="217"/>
      <c r="H33" s="216"/>
      <c r="I33" s="217"/>
    </row>
    <row r="34" spans="1:9" ht="9" customHeight="1" thickTop="1" x14ac:dyDescent="0.25">
      <c r="A34" s="138"/>
      <c r="B34" s="138"/>
      <c r="C34" s="138"/>
      <c r="D34" s="138"/>
      <c r="E34" s="138"/>
      <c r="F34" s="138"/>
      <c r="G34" s="138"/>
      <c r="H34" s="138"/>
      <c r="I34" s="138"/>
    </row>
    <row r="35" spans="1:9" x14ac:dyDescent="0.25">
      <c r="A35" s="228" t="s">
        <v>10</v>
      </c>
      <c r="B35" s="229"/>
      <c r="C35" s="229"/>
      <c r="D35" s="229"/>
      <c r="E35" s="229"/>
      <c r="F35" s="229"/>
      <c r="G35" s="229"/>
      <c r="H35" s="229"/>
      <c r="I35" s="230"/>
    </row>
    <row r="36" spans="1:9" x14ac:dyDescent="0.25">
      <c r="A36" s="231"/>
      <c r="B36" s="232"/>
      <c r="C36" s="232"/>
      <c r="D36" s="232"/>
      <c r="E36" s="232"/>
      <c r="F36" s="232"/>
      <c r="G36" s="232"/>
      <c r="H36" s="232"/>
      <c r="I36" s="233"/>
    </row>
    <row r="37" spans="1:9" x14ac:dyDescent="0.25">
      <c r="A37" s="239"/>
      <c r="B37" s="240"/>
      <c r="C37" s="240"/>
      <c r="D37" s="240"/>
      <c r="E37" s="241"/>
      <c r="F37" s="248" t="str">
        <f>F7</f>
        <v>12/31/23</v>
      </c>
      <c r="G37" s="249"/>
      <c r="H37" s="248" t="str">
        <f>H7</f>
        <v>12/31/22</v>
      </c>
      <c r="I37" s="249"/>
    </row>
    <row r="38" spans="1:9" x14ac:dyDescent="0.25">
      <c r="A38" s="205"/>
      <c r="B38" s="206"/>
      <c r="C38" s="206"/>
      <c r="D38" s="206"/>
      <c r="E38" s="207"/>
      <c r="F38" s="250"/>
      <c r="G38" s="251"/>
      <c r="H38" s="250"/>
      <c r="I38" s="251"/>
    </row>
    <row r="39" spans="1:9" ht="15.6" x14ac:dyDescent="0.3">
      <c r="A39" s="205" t="s">
        <v>437</v>
      </c>
      <c r="B39" s="206"/>
      <c r="C39" s="206"/>
      <c r="D39" s="206"/>
      <c r="E39" s="207"/>
      <c r="F39" s="212">
        <f>'7.Unpaid Losses &amp; LAE'!G19+'7.Unpaid Losses &amp; LAE'!I19</f>
        <v>0</v>
      </c>
      <c r="G39" s="213"/>
      <c r="H39" s="212"/>
      <c r="I39" s="213"/>
    </row>
    <row r="40" spans="1:9" ht="15.6" x14ac:dyDescent="0.3">
      <c r="A40" s="205" t="s">
        <v>473</v>
      </c>
      <c r="B40" s="206"/>
      <c r="C40" s="206"/>
      <c r="D40" s="206"/>
      <c r="E40" s="207"/>
      <c r="F40" s="203">
        <f>'7.Unpaid Losses &amp; LAE'!G38+'7.Unpaid Losses &amp; LAE'!I38</f>
        <v>0</v>
      </c>
      <c r="G40" s="204"/>
      <c r="H40" s="203"/>
      <c r="I40" s="204"/>
    </row>
    <row r="41" spans="1:9" ht="15" x14ac:dyDescent="0.25">
      <c r="A41" s="205" t="s">
        <v>86</v>
      </c>
      <c r="B41" s="206"/>
      <c r="C41" s="206"/>
      <c r="D41" s="206"/>
      <c r="E41" s="207"/>
      <c r="F41" s="203"/>
      <c r="G41" s="204"/>
      <c r="H41" s="203"/>
      <c r="I41" s="204"/>
    </row>
    <row r="42" spans="1:9" ht="15" x14ac:dyDescent="0.25">
      <c r="A42" s="205" t="s">
        <v>88</v>
      </c>
      <c r="B42" s="206"/>
      <c r="C42" s="206"/>
      <c r="D42" s="206"/>
      <c r="E42" s="207"/>
      <c r="F42" s="203"/>
      <c r="G42" s="204"/>
      <c r="H42" s="203"/>
      <c r="I42" s="204"/>
    </row>
    <row r="43" spans="1:9" ht="15" x14ac:dyDescent="0.25">
      <c r="A43" s="205" t="s">
        <v>87</v>
      </c>
      <c r="B43" s="206"/>
      <c r="C43" s="206"/>
      <c r="D43" s="206"/>
      <c r="E43" s="207"/>
      <c r="F43" s="203"/>
      <c r="G43" s="204"/>
      <c r="H43" s="203"/>
      <c r="I43" s="204"/>
    </row>
    <row r="44" spans="1:9" ht="15" x14ac:dyDescent="0.25">
      <c r="A44" s="205" t="s">
        <v>89</v>
      </c>
      <c r="B44" s="206"/>
      <c r="C44" s="206"/>
      <c r="D44" s="206"/>
      <c r="E44" s="207"/>
      <c r="F44" s="203"/>
      <c r="G44" s="204"/>
      <c r="H44" s="203"/>
      <c r="I44" s="204"/>
    </row>
    <row r="45" spans="1:9" ht="15" x14ac:dyDescent="0.25">
      <c r="A45" s="205" t="s">
        <v>90</v>
      </c>
      <c r="B45" s="206"/>
      <c r="C45" s="206"/>
      <c r="D45" s="206"/>
      <c r="E45" s="207"/>
      <c r="F45" s="203"/>
      <c r="G45" s="204"/>
      <c r="H45" s="203"/>
      <c r="I45" s="204"/>
    </row>
    <row r="46" spans="1:9" ht="15" x14ac:dyDescent="0.25">
      <c r="A46" s="205" t="s">
        <v>66</v>
      </c>
      <c r="B46" s="206"/>
      <c r="C46" s="206"/>
      <c r="D46" s="206"/>
      <c r="E46" s="207"/>
      <c r="F46" s="201"/>
      <c r="G46" s="202"/>
      <c r="H46" s="201"/>
      <c r="I46" s="202"/>
    </row>
    <row r="47" spans="1:9" ht="15" x14ac:dyDescent="0.25">
      <c r="A47" s="205" t="s">
        <v>91</v>
      </c>
      <c r="B47" s="206"/>
      <c r="C47" s="206"/>
      <c r="D47" s="206"/>
      <c r="E47" s="207"/>
      <c r="F47" s="203"/>
      <c r="G47" s="204"/>
      <c r="H47" s="203"/>
      <c r="I47" s="204"/>
    </row>
    <row r="48" spans="1:9" ht="15" x14ac:dyDescent="0.25">
      <c r="A48" s="205" t="s">
        <v>92</v>
      </c>
      <c r="B48" s="206"/>
      <c r="C48" s="206"/>
      <c r="D48" s="206"/>
      <c r="E48" s="207"/>
      <c r="F48" s="203"/>
      <c r="G48" s="204"/>
      <c r="H48" s="203"/>
      <c r="I48" s="204"/>
    </row>
    <row r="49" spans="1:9" ht="15" x14ac:dyDescent="0.25">
      <c r="A49" s="205" t="s">
        <v>93</v>
      </c>
      <c r="B49" s="206"/>
      <c r="C49" s="206"/>
      <c r="D49" s="206"/>
      <c r="E49" s="207"/>
      <c r="F49" s="203"/>
      <c r="G49" s="204"/>
      <c r="H49" s="203"/>
      <c r="I49" s="204"/>
    </row>
    <row r="50" spans="1:9" ht="15" x14ac:dyDescent="0.25">
      <c r="A50" s="205" t="s">
        <v>94</v>
      </c>
      <c r="B50" s="206"/>
      <c r="C50" s="206"/>
      <c r="D50" s="206"/>
      <c r="E50" s="207"/>
      <c r="F50" s="203"/>
      <c r="G50" s="204"/>
      <c r="H50" s="203"/>
      <c r="I50" s="204"/>
    </row>
    <row r="51" spans="1:9" ht="15" x14ac:dyDescent="0.25">
      <c r="A51" s="205" t="s">
        <v>95</v>
      </c>
      <c r="B51" s="206"/>
      <c r="C51" s="206"/>
      <c r="D51" s="206"/>
      <c r="E51" s="207"/>
      <c r="F51" s="203"/>
      <c r="G51" s="204"/>
      <c r="H51" s="203"/>
      <c r="I51" s="204"/>
    </row>
    <row r="52" spans="1:9" ht="15" x14ac:dyDescent="0.25">
      <c r="A52" s="205" t="s">
        <v>67</v>
      </c>
      <c r="B52" s="206"/>
      <c r="C52" s="206"/>
      <c r="D52" s="206"/>
      <c r="E52" s="207"/>
      <c r="F52" s="203"/>
      <c r="G52" s="204"/>
      <c r="H52" s="203"/>
      <c r="I52" s="204"/>
    </row>
    <row r="53" spans="1:9" ht="15" x14ac:dyDescent="0.25">
      <c r="A53" s="205" t="s">
        <v>74</v>
      </c>
      <c r="B53" s="206"/>
      <c r="C53" s="206"/>
      <c r="D53" s="206"/>
      <c r="E53" s="207"/>
      <c r="F53" s="203"/>
      <c r="G53" s="204"/>
      <c r="H53" s="203"/>
      <c r="I53" s="204"/>
    </row>
    <row r="54" spans="1:9" ht="15" x14ac:dyDescent="0.25">
      <c r="A54" s="205" t="s">
        <v>75</v>
      </c>
      <c r="B54" s="206"/>
      <c r="C54" s="206"/>
      <c r="D54" s="206"/>
      <c r="E54" s="207"/>
      <c r="F54" s="203"/>
      <c r="G54" s="204"/>
      <c r="H54" s="203"/>
      <c r="I54" s="204"/>
    </row>
    <row r="55" spans="1:9" ht="15" x14ac:dyDescent="0.25">
      <c r="A55" s="253" t="s">
        <v>84</v>
      </c>
      <c r="B55" s="254"/>
      <c r="C55" s="254"/>
      <c r="D55" s="254"/>
      <c r="E55" s="255"/>
      <c r="F55" s="210"/>
      <c r="G55" s="211"/>
      <c r="H55" s="210"/>
      <c r="I55" s="211"/>
    </row>
    <row r="56" spans="1:9" x14ac:dyDescent="0.25">
      <c r="A56" s="242" t="s">
        <v>425</v>
      </c>
      <c r="B56" s="243"/>
      <c r="C56" s="243"/>
      <c r="D56" s="243"/>
      <c r="E56" s="244"/>
      <c r="F56" s="218">
        <f>SUM(F39:G55)</f>
        <v>0</v>
      </c>
      <c r="G56" s="215"/>
      <c r="H56" s="214">
        <f>SUM(H39:I55)</f>
        <v>0</v>
      </c>
      <c r="I56" s="215"/>
    </row>
    <row r="57" spans="1:9" x14ac:dyDescent="0.25">
      <c r="A57" s="245"/>
      <c r="B57" s="246"/>
      <c r="C57" s="246"/>
      <c r="D57" s="246"/>
      <c r="E57" s="247"/>
      <c r="F57" s="219"/>
      <c r="G57" s="220"/>
      <c r="H57" s="221"/>
      <c r="I57" s="220"/>
    </row>
    <row r="58" spans="1:9" ht="15" x14ac:dyDescent="0.25">
      <c r="A58" s="239"/>
      <c r="B58" s="240"/>
      <c r="C58" s="240"/>
      <c r="D58" s="240"/>
      <c r="E58" s="241"/>
      <c r="F58" s="212"/>
      <c r="G58" s="213"/>
      <c r="H58" s="212"/>
      <c r="I58" s="213"/>
    </row>
    <row r="59" spans="1:9" ht="15" x14ac:dyDescent="0.25">
      <c r="A59" s="205" t="s">
        <v>68</v>
      </c>
      <c r="B59" s="206"/>
      <c r="C59" s="206"/>
      <c r="D59" s="206"/>
      <c r="E59" s="207"/>
      <c r="F59" s="201"/>
      <c r="G59" s="202"/>
      <c r="H59" s="201"/>
      <c r="I59" s="202"/>
    </row>
    <row r="60" spans="1:9" ht="15.6" x14ac:dyDescent="0.3">
      <c r="A60" s="205" t="s">
        <v>474</v>
      </c>
      <c r="B60" s="206"/>
      <c r="C60" s="206"/>
      <c r="D60" s="206"/>
      <c r="E60" s="207"/>
      <c r="F60" s="203">
        <f>'4a.Questionnaire'!E17*'4a.Questionnaire'!F17</f>
        <v>0</v>
      </c>
      <c r="G60" s="204"/>
      <c r="H60" s="203"/>
      <c r="I60" s="204"/>
    </row>
    <row r="61" spans="1:9" ht="15.6" x14ac:dyDescent="0.3">
      <c r="A61" s="205" t="s">
        <v>475</v>
      </c>
      <c r="B61" s="206"/>
      <c r="C61" s="206"/>
      <c r="D61" s="206"/>
      <c r="E61" s="207"/>
      <c r="F61" s="203">
        <f>'4a.Questionnaire'!E15*'4a.Questionnaire'!F15</f>
        <v>0</v>
      </c>
      <c r="G61" s="204"/>
      <c r="H61" s="203"/>
      <c r="I61" s="204"/>
    </row>
    <row r="62" spans="1:9" ht="15" x14ac:dyDescent="0.25">
      <c r="A62" s="205" t="s">
        <v>96</v>
      </c>
      <c r="B62" s="206"/>
      <c r="C62" s="206"/>
      <c r="D62" s="206"/>
      <c r="E62" s="207"/>
      <c r="F62" s="203"/>
      <c r="G62" s="204"/>
      <c r="H62" s="203"/>
      <c r="I62" s="204"/>
    </row>
    <row r="63" spans="1:9" ht="15" x14ac:dyDescent="0.25">
      <c r="A63" s="205" t="s">
        <v>97</v>
      </c>
      <c r="B63" s="206"/>
      <c r="C63" s="206"/>
      <c r="D63" s="206"/>
      <c r="E63" s="207"/>
      <c r="F63" s="203"/>
      <c r="G63" s="204"/>
      <c r="H63" s="203"/>
      <c r="I63" s="204"/>
    </row>
    <row r="64" spans="1:9" ht="15.6" x14ac:dyDescent="0.3">
      <c r="A64" s="253" t="s">
        <v>426</v>
      </c>
      <c r="B64" s="254"/>
      <c r="C64" s="254"/>
      <c r="D64" s="254"/>
      <c r="E64" s="255"/>
      <c r="F64" s="210"/>
      <c r="G64" s="211"/>
      <c r="H64" s="210"/>
      <c r="I64" s="211"/>
    </row>
    <row r="65" spans="1:9" x14ac:dyDescent="0.25">
      <c r="A65" s="242" t="s">
        <v>427</v>
      </c>
      <c r="B65" s="243"/>
      <c r="C65" s="243"/>
      <c r="D65" s="243"/>
      <c r="E65" s="244"/>
      <c r="F65" s="214">
        <f>SUM(F60:G64)</f>
        <v>0</v>
      </c>
      <c r="G65" s="215"/>
      <c r="H65" s="214">
        <f>SUM(H60:I64)</f>
        <v>0</v>
      </c>
      <c r="I65" s="215"/>
    </row>
    <row r="66" spans="1:9" x14ac:dyDescent="0.25">
      <c r="A66" s="245"/>
      <c r="B66" s="246"/>
      <c r="C66" s="246"/>
      <c r="D66" s="246"/>
      <c r="E66" s="247"/>
      <c r="F66" s="221"/>
      <c r="G66" s="220"/>
      <c r="H66" s="221"/>
      <c r="I66" s="220"/>
    </row>
    <row r="67" spans="1:9" x14ac:dyDescent="0.25">
      <c r="A67" s="242" t="s">
        <v>428</v>
      </c>
      <c r="B67" s="243"/>
      <c r="C67" s="243"/>
      <c r="D67" s="243"/>
      <c r="E67" s="244"/>
      <c r="F67" s="214">
        <f>F56+F65</f>
        <v>0</v>
      </c>
      <c r="G67" s="215"/>
      <c r="H67" s="214">
        <f>H56+H65</f>
        <v>0</v>
      </c>
      <c r="I67" s="215"/>
    </row>
    <row r="68" spans="1:9" ht="13.8" thickBot="1" x14ac:dyDescent="0.3">
      <c r="A68" s="245"/>
      <c r="B68" s="246"/>
      <c r="C68" s="246"/>
      <c r="D68" s="246"/>
      <c r="E68" s="247"/>
      <c r="F68" s="216"/>
      <c r="G68" s="217"/>
      <c r="H68" s="216"/>
      <c r="I68" s="217"/>
    </row>
    <row r="69" spans="1:9" ht="15.6" thickTop="1" x14ac:dyDescent="0.25">
      <c r="A69" s="138"/>
      <c r="B69" s="138"/>
      <c r="C69" s="138"/>
      <c r="D69" s="138"/>
      <c r="E69" s="138"/>
      <c r="F69" s="138"/>
      <c r="G69" s="138"/>
      <c r="H69" s="138"/>
      <c r="I69" s="138"/>
    </row>
    <row r="70" spans="1:9" ht="15" x14ac:dyDescent="0.25">
      <c r="A70" s="138"/>
      <c r="B70" s="138"/>
      <c r="C70" s="138"/>
      <c r="D70" s="138"/>
      <c r="E70" s="138"/>
      <c r="F70" s="138"/>
      <c r="G70" s="138"/>
      <c r="H70" s="138"/>
      <c r="I70" s="138"/>
    </row>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21:E21"/>
    <mergeCell ref="F24:G24"/>
    <mergeCell ref="F25:G25"/>
    <mergeCell ref="F28:G28"/>
    <mergeCell ref="F29:G29"/>
    <mergeCell ref="F27:G27"/>
    <mergeCell ref="F22:G22"/>
    <mergeCell ref="F23:G23"/>
    <mergeCell ref="F21:G21"/>
    <mergeCell ref="F26:G26"/>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A1:D1"/>
    <mergeCell ref="E1:G1"/>
    <mergeCell ref="H16:I16"/>
    <mergeCell ref="F12:G12"/>
    <mergeCell ref="F13:G13"/>
    <mergeCell ref="F14:G14"/>
    <mergeCell ref="F15:G15"/>
    <mergeCell ref="A9:E9"/>
    <mergeCell ref="A10:E10"/>
    <mergeCell ref="H15:I15"/>
    <mergeCell ref="A2:I2"/>
    <mergeCell ref="F11:G11"/>
    <mergeCell ref="H11:I11"/>
  </mergeCells>
  <phoneticPr fontId="0" type="noConversion"/>
  <pageMargins left="0.75" right="0.75" top="1" bottom="1" header="0.5" footer="0.5"/>
  <pageSetup paperSize="5" scale="82"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6"/>
  <sheetViews>
    <sheetView showGridLines="0" zoomScaleNormal="100" workbookViewId="0">
      <selection activeCell="L15" sqref="L15"/>
    </sheetView>
  </sheetViews>
  <sheetFormatPr defaultRowHeight="13.2" x14ac:dyDescent="0.25"/>
  <cols>
    <col min="1" max="1" width="36.6640625" customWidth="1"/>
    <col min="2" max="2" width="21.33203125" customWidth="1"/>
    <col min="3" max="3" width="18.33203125" customWidth="1"/>
    <col min="4" max="4" width="14.6640625" customWidth="1"/>
    <col min="5" max="5" width="15" customWidth="1"/>
    <col min="6" max="6" width="17" customWidth="1"/>
    <col min="7" max="7" width="19.33203125" customWidth="1"/>
    <col min="8" max="9" width="13" customWidth="1"/>
  </cols>
  <sheetData>
    <row r="1" spans="1:17" x14ac:dyDescent="0.25">
      <c r="A1" s="256" t="str">
        <f>'2.Balance Sheet'!A1</f>
        <v>ANNUAL STATEMENT FOR THE PERIOD ENDED:</v>
      </c>
      <c r="B1" s="153"/>
      <c r="C1" s="29" t="str">
        <f>'Title Page'!A5</f>
        <v>December 31, 2023</v>
      </c>
      <c r="F1" s="29"/>
      <c r="H1" s="20" t="s">
        <v>275</v>
      </c>
      <c r="Q1" s="19"/>
    </row>
    <row r="2" spans="1:17" ht="13.8" thickBot="1" x14ac:dyDescent="0.3">
      <c r="A2" s="509">
        <f>'2.Balance Sheet'!A2</f>
        <v>0</v>
      </c>
      <c r="B2" s="509"/>
      <c r="C2" s="509"/>
      <c r="D2" s="509"/>
      <c r="E2" s="509"/>
      <c r="F2" s="509"/>
      <c r="G2" s="509"/>
      <c r="H2" s="509"/>
      <c r="I2" s="30"/>
      <c r="J2" s="30"/>
      <c r="K2" s="30"/>
    </row>
    <row r="3" spans="1:17" ht="13.8" thickTop="1" x14ac:dyDescent="0.25">
      <c r="A3" s="486" t="s">
        <v>221</v>
      </c>
      <c r="B3" s="512"/>
      <c r="C3" s="512"/>
      <c r="D3" s="512"/>
      <c r="E3" s="512"/>
      <c r="F3" s="512"/>
      <c r="G3" s="512"/>
      <c r="H3" s="513"/>
      <c r="I3" s="30"/>
      <c r="J3" s="30"/>
      <c r="K3" s="30"/>
    </row>
    <row r="4" spans="1:17" ht="13.8" thickBot="1" x14ac:dyDescent="0.3">
      <c r="A4" s="514"/>
      <c r="B4" s="515"/>
      <c r="C4" s="515"/>
      <c r="D4" s="515"/>
      <c r="E4" s="515"/>
      <c r="F4" s="515"/>
      <c r="G4" s="515"/>
      <c r="H4" s="516"/>
    </row>
    <row r="5" spans="1:17" ht="25.5" customHeight="1" thickTop="1" x14ac:dyDescent="0.25">
      <c r="A5" s="655" t="s">
        <v>468</v>
      </c>
      <c r="B5" s="655" t="s">
        <v>222</v>
      </c>
      <c r="C5" s="657" t="s">
        <v>70</v>
      </c>
      <c r="D5" s="655" t="s">
        <v>223</v>
      </c>
      <c r="E5" s="657" t="s">
        <v>53</v>
      </c>
      <c r="F5" s="657" t="s">
        <v>52</v>
      </c>
      <c r="G5" s="655" t="s">
        <v>224</v>
      </c>
      <c r="H5" s="655" t="s">
        <v>225</v>
      </c>
    </row>
    <row r="6" spans="1:17" ht="15" customHeight="1" thickBot="1" x14ac:dyDescent="0.3">
      <c r="A6" s="656"/>
      <c r="B6" s="656"/>
      <c r="C6" s="656"/>
      <c r="D6" s="656"/>
      <c r="E6" s="656"/>
      <c r="F6" s="656"/>
      <c r="G6" s="656"/>
      <c r="H6" s="656"/>
    </row>
    <row r="7" spans="1:17" ht="13.8" thickTop="1" x14ac:dyDescent="0.25">
      <c r="A7" s="130" t="s">
        <v>435</v>
      </c>
      <c r="B7" s="40"/>
      <c r="C7" s="40"/>
      <c r="D7" s="40"/>
      <c r="E7" s="43"/>
      <c r="F7" s="43"/>
      <c r="G7" s="40"/>
      <c r="H7" s="40"/>
    </row>
    <row r="8" spans="1:17" x14ac:dyDescent="0.25">
      <c r="A8" s="44"/>
      <c r="B8" s="44"/>
      <c r="C8" s="44"/>
      <c r="D8" s="45"/>
      <c r="E8" s="46"/>
      <c r="F8" s="46"/>
      <c r="G8" s="45"/>
      <c r="H8" s="44"/>
    </row>
    <row r="9" spans="1:17" x14ac:dyDescent="0.25">
      <c r="A9" s="146"/>
      <c r="B9" s="44"/>
      <c r="C9" s="44"/>
      <c r="D9" s="44"/>
      <c r="E9" s="46"/>
      <c r="F9" s="46"/>
      <c r="G9" s="44"/>
      <c r="H9" s="44"/>
    </row>
    <row r="10" spans="1:17" x14ac:dyDescent="0.25">
      <c r="A10" s="44"/>
      <c r="B10" s="44"/>
      <c r="C10" s="44"/>
      <c r="D10" s="44"/>
      <c r="E10" s="46"/>
      <c r="F10" s="46"/>
      <c r="G10" s="44"/>
      <c r="H10" s="44"/>
    </row>
    <row r="11" spans="1:17" x14ac:dyDescent="0.25">
      <c r="A11" s="44"/>
      <c r="B11" s="44"/>
      <c r="C11" s="44"/>
      <c r="D11" s="44"/>
      <c r="E11" s="46"/>
      <c r="F11" s="46"/>
      <c r="G11" s="44"/>
      <c r="H11" s="44"/>
    </row>
    <row r="12" spans="1:17" x14ac:dyDescent="0.25">
      <c r="A12" s="44"/>
      <c r="B12" s="44"/>
      <c r="C12" s="44"/>
      <c r="D12" s="44"/>
      <c r="E12" s="46"/>
      <c r="F12" s="46"/>
      <c r="G12" s="44"/>
      <c r="H12" s="44"/>
    </row>
    <row r="13" spans="1:17" x14ac:dyDescent="0.25">
      <c r="A13" s="44"/>
      <c r="B13" s="44"/>
      <c r="C13" s="44"/>
      <c r="D13" s="44"/>
      <c r="E13" s="46"/>
      <c r="F13" s="46"/>
      <c r="G13" s="44"/>
      <c r="H13" s="44"/>
    </row>
    <row r="14" spans="1:17" x14ac:dyDescent="0.25">
      <c r="A14" s="152" t="s">
        <v>434</v>
      </c>
      <c r="B14" s="44"/>
      <c r="C14" s="44"/>
      <c r="D14" s="44"/>
      <c r="E14" s="46"/>
      <c r="F14" s="150">
        <f>SUM(F8:F13)</f>
        <v>0</v>
      </c>
      <c r="G14" s="44"/>
      <c r="H14" s="44"/>
    </row>
    <row r="15" spans="1:17" x14ac:dyDescent="0.25">
      <c r="A15" s="147"/>
      <c r="B15" s="44"/>
      <c r="C15" s="44"/>
      <c r="D15" s="44"/>
      <c r="E15" s="46"/>
      <c r="F15" s="46"/>
      <c r="G15" s="44"/>
      <c r="H15" s="44"/>
    </row>
    <row r="16" spans="1:17" x14ac:dyDescent="0.25">
      <c r="A16" s="131" t="s">
        <v>436</v>
      </c>
      <c r="B16" s="44"/>
      <c r="C16" s="44"/>
      <c r="D16" s="44"/>
      <c r="E16" s="46"/>
      <c r="F16" s="46"/>
      <c r="G16" s="44"/>
      <c r="H16" s="44"/>
    </row>
    <row r="17" spans="1:8" x14ac:dyDescent="0.25">
      <c r="A17" s="131"/>
      <c r="B17" s="44"/>
      <c r="C17" s="44"/>
      <c r="D17" s="44"/>
      <c r="E17" s="46"/>
      <c r="F17" s="46"/>
      <c r="G17" s="44"/>
      <c r="H17" s="44"/>
    </row>
    <row r="18" spans="1:8" x14ac:dyDescent="0.25">
      <c r="A18" s="146"/>
      <c r="B18" s="44"/>
      <c r="C18" s="44"/>
      <c r="D18" s="44"/>
      <c r="E18" s="46"/>
      <c r="F18" s="46"/>
      <c r="G18" s="44"/>
      <c r="H18" s="44"/>
    </row>
    <row r="19" spans="1:8" x14ac:dyDescent="0.25">
      <c r="A19" s="131"/>
      <c r="B19" s="44"/>
      <c r="C19" s="44"/>
      <c r="D19" s="44"/>
      <c r="E19" s="46"/>
      <c r="F19" s="46"/>
      <c r="G19" s="44"/>
      <c r="H19" s="44"/>
    </row>
    <row r="20" spans="1:8" x14ac:dyDescent="0.25">
      <c r="A20" s="131"/>
      <c r="B20" s="44"/>
      <c r="C20" s="44"/>
      <c r="D20" s="44"/>
      <c r="E20" s="46"/>
      <c r="F20" s="46"/>
      <c r="G20" s="44"/>
      <c r="H20" s="44"/>
    </row>
    <row r="21" spans="1:8" x14ac:dyDescent="0.25">
      <c r="A21" s="131"/>
      <c r="B21" s="44"/>
      <c r="C21" s="44"/>
      <c r="D21" s="44"/>
      <c r="E21" s="46"/>
      <c r="F21" s="46"/>
      <c r="G21" s="44"/>
      <c r="H21" s="44"/>
    </row>
    <row r="22" spans="1:8" x14ac:dyDescent="0.25">
      <c r="A22" s="152" t="s">
        <v>440</v>
      </c>
      <c r="B22" s="44"/>
      <c r="C22" s="44"/>
      <c r="D22" s="44"/>
      <c r="E22" s="46"/>
      <c r="F22" s="150">
        <f>SUM(F17:F21)</f>
        <v>0</v>
      </c>
      <c r="G22" s="44"/>
      <c r="H22" s="44"/>
    </row>
    <row r="23" spans="1:8" x14ac:dyDescent="0.25">
      <c r="A23" s="147"/>
      <c r="B23" s="44"/>
      <c r="C23" s="44"/>
      <c r="D23" s="44"/>
      <c r="E23" s="46"/>
      <c r="F23" s="46"/>
      <c r="G23" s="44"/>
      <c r="H23" s="44"/>
    </row>
    <row r="24" spans="1:8" x14ac:dyDescent="0.25">
      <c r="A24" s="131" t="s">
        <v>456</v>
      </c>
      <c r="B24" s="44"/>
      <c r="C24" s="44"/>
      <c r="D24" s="44"/>
      <c r="E24" s="46"/>
      <c r="F24" s="46"/>
      <c r="G24" s="44"/>
      <c r="H24" s="44"/>
    </row>
    <row r="25" spans="1:8" x14ac:dyDescent="0.25">
      <c r="A25" s="44"/>
      <c r="B25" s="44"/>
      <c r="C25" s="44"/>
      <c r="D25" s="44"/>
      <c r="E25" s="46"/>
      <c r="F25" s="46"/>
      <c r="G25" s="44"/>
      <c r="H25" s="44"/>
    </row>
    <row r="26" spans="1:8" x14ac:dyDescent="0.25">
      <c r="A26" s="44"/>
      <c r="B26" s="44"/>
      <c r="C26" s="44"/>
      <c r="D26" s="44"/>
      <c r="E26" s="46"/>
      <c r="F26" s="46"/>
      <c r="G26" s="44"/>
      <c r="H26" s="44"/>
    </row>
    <row r="27" spans="1:8" x14ac:dyDescent="0.25">
      <c r="A27" s="152" t="s">
        <v>455</v>
      </c>
      <c r="B27" s="44"/>
      <c r="C27" s="44"/>
      <c r="D27" s="44"/>
      <c r="E27" s="46"/>
      <c r="F27" s="150">
        <f>SUM(F25:F26)</f>
        <v>0</v>
      </c>
      <c r="G27" s="44"/>
      <c r="H27" s="44"/>
    </row>
    <row r="28" spans="1:8" x14ac:dyDescent="0.25">
      <c r="A28" s="44"/>
      <c r="B28" s="44"/>
      <c r="C28" s="44"/>
      <c r="D28" s="44"/>
      <c r="E28" s="46"/>
      <c r="F28" s="46"/>
      <c r="G28" s="44"/>
      <c r="H28" s="44"/>
    </row>
    <row r="29" spans="1:8" x14ac:dyDescent="0.25">
      <c r="A29" s="131" t="s">
        <v>457</v>
      </c>
      <c r="B29" s="44"/>
      <c r="C29" s="44"/>
      <c r="D29" s="44"/>
      <c r="E29" s="46"/>
      <c r="F29" s="46"/>
      <c r="G29" s="44"/>
      <c r="H29" s="44"/>
    </row>
    <row r="30" spans="1:8" x14ac:dyDescent="0.25">
      <c r="A30" s="44"/>
      <c r="B30" s="44"/>
      <c r="C30" s="44"/>
      <c r="D30" s="44"/>
      <c r="E30" s="46"/>
      <c r="F30" s="46"/>
      <c r="G30" s="44"/>
      <c r="H30" s="44"/>
    </row>
    <row r="31" spans="1:8" x14ac:dyDescent="0.25">
      <c r="A31" s="44"/>
      <c r="B31" s="44"/>
      <c r="C31" s="44"/>
      <c r="D31" s="44"/>
      <c r="E31" s="46"/>
      <c r="F31" s="46"/>
      <c r="G31" s="44"/>
      <c r="H31" s="44"/>
    </row>
    <row r="32" spans="1:8" x14ac:dyDescent="0.25">
      <c r="A32" s="44"/>
      <c r="B32" s="44"/>
      <c r="C32" s="44"/>
      <c r="D32" s="44"/>
      <c r="E32" s="46"/>
      <c r="F32" s="46"/>
      <c r="G32" s="44"/>
      <c r="H32" s="44"/>
    </row>
    <row r="33" spans="1:8" x14ac:dyDescent="0.25">
      <c r="A33" s="152" t="s">
        <v>458</v>
      </c>
      <c r="B33" s="44"/>
      <c r="C33" s="44"/>
      <c r="D33" s="44"/>
      <c r="E33" s="46"/>
      <c r="F33" s="150">
        <f>SUM(F30:F32)</f>
        <v>0</v>
      </c>
      <c r="G33" s="44"/>
      <c r="H33" s="44"/>
    </row>
    <row r="34" spans="1:8" x14ac:dyDescent="0.25">
      <c r="A34" s="44"/>
      <c r="B34" s="44"/>
      <c r="C34" s="44"/>
      <c r="D34" s="44"/>
      <c r="E34" s="46"/>
      <c r="F34" s="46"/>
      <c r="G34" s="44"/>
      <c r="H34" s="44"/>
    </row>
    <row r="35" spans="1:8" x14ac:dyDescent="0.25">
      <c r="A35" s="44"/>
      <c r="B35" s="44"/>
      <c r="C35" s="44"/>
      <c r="D35" s="44"/>
      <c r="E35" s="46"/>
      <c r="F35" s="46"/>
      <c r="G35" s="44"/>
      <c r="H35" s="44"/>
    </row>
    <row r="36" spans="1:8" x14ac:dyDescent="0.25">
      <c r="A36" s="131" t="s">
        <v>453</v>
      </c>
      <c r="B36" s="44"/>
      <c r="C36" s="44"/>
      <c r="D36" s="44"/>
      <c r="E36" s="46"/>
      <c r="F36" s="150">
        <f>+F33+F27+F22+F14</f>
        <v>0</v>
      </c>
      <c r="G36" s="44"/>
      <c r="H36" s="44"/>
    </row>
    <row r="37" spans="1:8" x14ac:dyDescent="0.25">
      <c r="A37" s="151" t="s">
        <v>454</v>
      </c>
      <c r="B37" s="44"/>
      <c r="C37" s="44"/>
      <c r="D37" s="44"/>
      <c r="E37" s="46"/>
      <c r="F37" s="46"/>
      <c r="G37" s="44"/>
      <c r="H37" s="44"/>
    </row>
    <row r="38" spans="1:8" x14ac:dyDescent="0.25">
      <c r="A38" s="44"/>
      <c r="B38" s="44"/>
      <c r="C38" s="44"/>
      <c r="D38" s="44"/>
      <c r="E38" s="46"/>
      <c r="F38" s="46"/>
      <c r="G38" s="44"/>
      <c r="H38" s="44"/>
    </row>
    <row r="39" spans="1:8" x14ac:dyDescent="0.25">
      <c r="A39" s="44"/>
      <c r="B39" s="44"/>
      <c r="C39" s="44"/>
      <c r="D39" s="44"/>
      <c r="E39" s="46"/>
      <c r="F39" s="46"/>
      <c r="G39" s="44"/>
      <c r="H39" s="44"/>
    </row>
    <row r="40" spans="1:8" x14ac:dyDescent="0.25">
      <c r="A40" s="44"/>
      <c r="B40" s="44"/>
      <c r="C40" s="44"/>
      <c r="D40" s="44"/>
      <c r="E40" s="46"/>
      <c r="F40" s="46"/>
      <c r="G40" s="44"/>
      <c r="H40" s="44"/>
    </row>
    <row r="41" spans="1:8" ht="13.8" thickBot="1" x14ac:dyDescent="0.3">
      <c r="A41" s="47"/>
      <c r="B41" s="47"/>
      <c r="C41" s="47"/>
      <c r="D41" s="47"/>
      <c r="E41" s="48"/>
      <c r="F41" s="48"/>
      <c r="G41" s="47"/>
      <c r="H41" s="47"/>
    </row>
    <row r="42" spans="1:8" ht="13.8" thickTop="1" x14ac:dyDescent="0.25">
      <c r="E42" s="125"/>
    </row>
    <row r="43" spans="1:8" x14ac:dyDescent="0.25">
      <c r="A43" s="126" t="s">
        <v>405</v>
      </c>
      <c r="B43" s="126"/>
      <c r="C43" s="126"/>
      <c r="D43" s="126"/>
      <c r="E43" s="127"/>
      <c r="F43" s="127"/>
    </row>
    <row r="44" spans="1:8" x14ac:dyDescent="0.25">
      <c r="A44" s="127" t="s">
        <v>401</v>
      </c>
      <c r="B44" s="127"/>
      <c r="C44" s="127"/>
      <c r="D44" s="127"/>
      <c r="E44" s="127"/>
      <c r="F44" s="127"/>
    </row>
    <row r="46" spans="1:8" x14ac:dyDescent="0.25">
      <c r="A46" s="132" t="s">
        <v>469</v>
      </c>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3"/>
  </sheetPr>
  <dimension ref="A1:J3"/>
  <sheetViews>
    <sheetView workbookViewId="0">
      <selection activeCell="N21" sqref="N21"/>
    </sheetView>
  </sheetViews>
  <sheetFormatPr defaultRowHeight="13.2" x14ac:dyDescent="0.25"/>
  <sheetData>
    <row r="1" spans="1:10" x14ac:dyDescent="0.25">
      <c r="A1" s="153" t="s">
        <v>72</v>
      </c>
      <c r="B1" s="153"/>
      <c r="C1" s="153"/>
      <c r="D1" s="153"/>
      <c r="E1" s="153"/>
      <c r="F1" s="153"/>
      <c r="G1" s="153"/>
      <c r="H1" s="153"/>
      <c r="I1" s="153"/>
      <c r="J1" s="153"/>
    </row>
    <row r="3" spans="1:10" x14ac:dyDescent="0.25">
      <c r="A3" s="17" t="s">
        <v>71</v>
      </c>
      <c r="B3" s="17"/>
      <c r="C3" s="17"/>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53"/>
  <sheetViews>
    <sheetView topLeftCell="A12" zoomScaleNormal="100" workbookViewId="0">
      <selection activeCell="S26" sqref="S26"/>
    </sheetView>
  </sheetViews>
  <sheetFormatPr defaultRowHeight="13.2" x14ac:dyDescent="0.25"/>
  <cols>
    <col min="1" max="1" width="3" customWidth="1"/>
    <col min="10" max="10" width="3.5546875" customWidth="1"/>
    <col min="11" max="11" width="12.33203125" customWidth="1"/>
  </cols>
  <sheetData>
    <row r="1" spans="1:21" x14ac:dyDescent="0.25">
      <c r="B1" s="256" t="str">
        <f>'2.Balance Sheet'!A1</f>
        <v>ANNUAL STATEMENT FOR THE PERIOD ENDED:</v>
      </c>
      <c r="C1" s="153"/>
      <c r="D1" s="153"/>
      <c r="E1" s="153"/>
      <c r="F1" s="373" t="str">
        <f>'Title Page'!A5</f>
        <v>December 31, 2023</v>
      </c>
      <c r="G1" s="153"/>
      <c r="H1" s="153"/>
      <c r="I1" s="153"/>
      <c r="J1" s="153"/>
      <c r="K1" s="20" t="s">
        <v>277</v>
      </c>
    </row>
    <row r="2" spans="1:21" ht="13.8" thickBot="1" x14ac:dyDescent="0.3">
      <c r="B2" s="509">
        <f>'2.Balance Sheet'!A2</f>
        <v>0</v>
      </c>
      <c r="C2" s="509"/>
      <c r="D2" s="509"/>
      <c r="E2" s="509"/>
      <c r="F2" s="509"/>
      <c r="G2" s="509"/>
      <c r="H2" s="509"/>
      <c r="I2" s="509"/>
      <c r="J2" s="509"/>
      <c r="K2" s="509"/>
    </row>
    <row r="3" spans="1:21" x14ac:dyDescent="0.25">
      <c r="A3" s="662" t="s">
        <v>276</v>
      </c>
      <c r="B3" s="663"/>
      <c r="C3" s="663"/>
      <c r="D3" s="663"/>
      <c r="E3" s="663"/>
      <c r="F3" s="663"/>
      <c r="G3" s="663"/>
      <c r="H3" s="663"/>
      <c r="I3" s="663"/>
      <c r="J3" s="663"/>
      <c r="K3" s="664"/>
    </row>
    <row r="4" spans="1:21" x14ac:dyDescent="0.25">
      <c r="A4" s="665"/>
      <c r="B4" s="172"/>
      <c r="C4" s="172"/>
      <c r="D4" s="172"/>
      <c r="E4" s="172"/>
      <c r="F4" s="172"/>
      <c r="G4" s="172"/>
      <c r="H4" s="172"/>
      <c r="I4" s="172"/>
      <c r="J4" s="172"/>
      <c r="K4" s="666"/>
    </row>
    <row r="5" spans="1:21" x14ac:dyDescent="0.25">
      <c r="A5" s="120">
        <v>1</v>
      </c>
      <c r="B5" s="660" t="s">
        <v>291</v>
      </c>
      <c r="C5" s="660"/>
      <c r="D5" s="660"/>
      <c r="E5" s="660"/>
      <c r="F5" s="660"/>
      <c r="G5" s="660"/>
      <c r="H5" s="660"/>
      <c r="I5" s="660"/>
      <c r="J5" s="661"/>
      <c r="K5" s="121">
        <f>'2.Balance Sheet'!F32-'2.Balance Sheet'!F67</f>
        <v>0</v>
      </c>
    </row>
    <row r="6" spans="1:21" x14ac:dyDescent="0.25">
      <c r="A6" s="120">
        <f>A5+1</f>
        <v>2</v>
      </c>
      <c r="B6" s="660" t="s">
        <v>296</v>
      </c>
      <c r="C6" s="660"/>
      <c r="D6" s="660"/>
      <c r="E6" s="660"/>
      <c r="F6" s="660"/>
      <c r="G6" s="660"/>
      <c r="H6" s="660"/>
      <c r="I6" s="660"/>
      <c r="J6" s="661"/>
      <c r="K6" s="122">
        <f>'2.Balance Sheet'!H32-'2.Balance Sheet'!H67</f>
        <v>0</v>
      </c>
    </row>
    <row r="7" spans="1:21" x14ac:dyDescent="0.25">
      <c r="A7" s="120">
        <f t="shared" ref="A7:A49" si="0">A6+1</f>
        <v>3</v>
      </c>
      <c r="B7" s="660" t="s">
        <v>444</v>
      </c>
      <c r="C7" s="660"/>
      <c r="D7" s="660"/>
      <c r="E7" s="660"/>
      <c r="F7" s="660"/>
      <c r="G7" s="660"/>
      <c r="H7" s="660"/>
      <c r="I7" s="660"/>
      <c r="J7" s="661"/>
      <c r="K7" s="122">
        <f>'2.Balance Sheet'!F39-('7.Unpaid Losses &amp; LAE'!G19+'7.Unpaid Losses &amp; LAE'!I19)</f>
        <v>0</v>
      </c>
    </row>
    <row r="8" spans="1:21" x14ac:dyDescent="0.25">
      <c r="A8" s="120">
        <f t="shared" si="0"/>
        <v>4</v>
      </c>
      <c r="B8" s="660" t="s">
        <v>445</v>
      </c>
      <c r="C8" s="660"/>
      <c r="D8" s="660"/>
      <c r="E8" s="660"/>
      <c r="F8" s="660"/>
      <c r="G8" s="660"/>
      <c r="H8" s="660"/>
      <c r="I8" s="660"/>
      <c r="J8" s="661"/>
      <c r="K8" s="122">
        <f>'2.Balance Sheet'!F40-('7.Unpaid Losses &amp; LAE'!G38+'7.Unpaid Losses &amp; LAE'!I38)</f>
        <v>0</v>
      </c>
    </row>
    <row r="9" spans="1:21" x14ac:dyDescent="0.25">
      <c r="A9" s="120">
        <f t="shared" si="0"/>
        <v>5</v>
      </c>
      <c r="B9" s="667" t="s">
        <v>385</v>
      </c>
      <c r="C9" s="667"/>
      <c r="D9" s="667"/>
      <c r="E9" s="667"/>
      <c r="F9" s="667"/>
      <c r="G9" s="667"/>
      <c r="H9" s="667"/>
      <c r="I9" s="667"/>
      <c r="J9" s="668"/>
      <c r="K9" s="122">
        <f>'2.Balance Sheet'!F22-('7.Unpaid Losses &amp; LAE'!H19+'7.Unpaid Losses &amp; LAE'!J19+'7.Unpaid Losses &amp; LAE'!H38+'7.Unpaid Losses &amp; LAE'!J38)</f>
        <v>0</v>
      </c>
    </row>
    <row r="10" spans="1:21" x14ac:dyDescent="0.25">
      <c r="A10" s="120">
        <f t="shared" si="0"/>
        <v>6</v>
      </c>
      <c r="B10" s="660" t="s">
        <v>292</v>
      </c>
      <c r="C10" s="660"/>
      <c r="D10" s="660"/>
      <c r="E10" s="660"/>
      <c r="F10" s="660"/>
      <c r="G10" s="660"/>
      <c r="H10" s="660"/>
      <c r="I10" s="660"/>
      <c r="J10" s="661"/>
      <c r="K10" s="122">
        <f>'2.Balance Sheet'!F22-'6.Reinsurance'!E63</f>
        <v>0</v>
      </c>
    </row>
    <row r="11" spans="1:21" x14ac:dyDescent="0.25">
      <c r="A11" s="120">
        <f t="shared" si="0"/>
        <v>7</v>
      </c>
      <c r="B11" s="660" t="s">
        <v>293</v>
      </c>
      <c r="C11" s="660"/>
      <c r="D11" s="660"/>
      <c r="E11" s="660"/>
      <c r="F11" s="660"/>
      <c r="G11" s="660"/>
      <c r="H11" s="660"/>
      <c r="I11" s="660"/>
      <c r="J11" s="661"/>
      <c r="K11" s="122">
        <f>'2.Balance Sheet'!F23-'6.Reinsurance'!D63</f>
        <v>0</v>
      </c>
      <c r="M11" s="97"/>
      <c r="N11" s="97"/>
      <c r="O11" s="97"/>
      <c r="P11" s="97"/>
      <c r="Q11" s="97"/>
      <c r="R11" s="97"/>
      <c r="S11" s="97"/>
      <c r="T11" s="97"/>
      <c r="U11" s="97"/>
    </row>
    <row r="12" spans="1:21" x14ac:dyDescent="0.25">
      <c r="A12" s="120">
        <f t="shared" si="0"/>
        <v>8</v>
      </c>
      <c r="B12" s="660" t="s">
        <v>294</v>
      </c>
      <c r="C12" s="660"/>
      <c r="D12" s="660"/>
      <c r="E12" s="660"/>
      <c r="F12" s="660"/>
      <c r="G12" s="660"/>
      <c r="H12" s="660"/>
      <c r="I12" s="660"/>
      <c r="J12" s="661"/>
      <c r="K12" s="122">
        <f>'2.Balance Sheet'!F25-'6.Reinsurance'!H63</f>
        <v>0</v>
      </c>
    </row>
    <row r="13" spans="1:21" x14ac:dyDescent="0.25">
      <c r="A13" s="120">
        <f t="shared" si="0"/>
        <v>9</v>
      </c>
      <c r="B13" s="660" t="s">
        <v>295</v>
      </c>
      <c r="C13" s="660"/>
      <c r="D13" s="660"/>
      <c r="E13" s="660"/>
      <c r="F13" s="660"/>
      <c r="G13" s="660"/>
      <c r="H13" s="660"/>
      <c r="I13" s="660"/>
      <c r="J13" s="661"/>
      <c r="K13" s="122">
        <f>'2.Balance Sheet'!F65-'3. Statement of Income - C&amp;S'!F54</f>
        <v>0</v>
      </c>
    </row>
    <row r="14" spans="1:21" x14ac:dyDescent="0.25">
      <c r="A14" s="120">
        <f t="shared" si="0"/>
        <v>10</v>
      </c>
      <c r="B14" s="660" t="s">
        <v>297</v>
      </c>
      <c r="C14" s="660"/>
      <c r="D14" s="660"/>
      <c r="E14" s="660"/>
      <c r="F14" s="660"/>
      <c r="G14" s="660"/>
      <c r="H14" s="660"/>
      <c r="I14" s="660"/>
      <c r="J14" s="661"/>
      <c r="K14" s="122">
        <f>'2.Balance Sheet'!H65-'3. Statement of Income - C&amp;S'!H54</f>
        <v>0</v>
      </c>
    </row>
    <row r="15" spans="1:21" x14ac:dyDescent="0.25">
      <c r="A15" s="120">
        <f t="shared" si="0"/>
        <v>11</v>
      </c>
      <c r="B15" s="660" t="s">
        <v>298</v>
      </c>
      <c r="C15" s="660"/>
      <c r="D15" s="660"/>
      <c r="E15" s="660"/>
      <c r="F15" s="660"/>
      <c r="G15" s="660"/>
      <c r="H15" s="660"/>
      <c r="I15" s="660"/>
      <c r="J15" s="661"/>
      <c r="K15" s="122">
        <f>'2.Balance Sheet'!H65-'3. Statement of Income - C&amp;S'!F37</f>
        <v>0</v>
      </c>
    </row>
    <row r="16" spans="1:21" x14ac:dyDescent="0.25">
      <c r="A16" s="120">
        <f t="shared" si="0"/>
        <v>12</v>
      </c>
      <c r="B16" s="660" t="s">
        <v>392</v>
      </c>
      <c r="C16" s="660"/>
      <c r="D16" s="660"/>
      <c r="E16" s="660"/>
      <c r="F16" s="660"/>
      <c r="G16" s="660"/>
      <c r="H16" s="660"/>
      <c r="I16" s="660"/>
      <c r="J16" s="661"/>
      <c r="K16" s="122">
        <f>'2.Balance Sheet'!F45-('2.Balance Sheet'!H45-'3. Statement of Income - C&amp;S'!F9+'2.Balance Sheet'!F25-'2.Balance Sheet'!H25)</f>
        <v>0</v>
      </c>
    </row>
    <row r="17" spans="1:11" x14ac:dyDescent="0.25">
      <c r="A17" s="120">
        <f t="shared" si="0"/>
        <v>13</v>
      </c>
      <c r="B17" s="660" t="s">
        <v>443</v>
      </c>
      <c r="C17" s="660"/>
      <c r="D17" s="660"/>
      <c r="E17" s="660"/>
      <c r="F17" s="660"/>
      <c r="G17" s="660"/>
      <c r="H17" s="660"/>
      <c r="I17" s="660"/>
      <c r="J17" s="661"/>
      <c r="K17" s="122">
        <f>'3. Statement of Income - C&amp;S'!F8-'5.Premium Schedule'!P29</f>
        <v>0</v>
      </c>
    </row>
    <row r="18" spans="1:11" x14ac:dyDescent="0.25">
      <c r="A18" s="120">
        <f t="shared" si="0"/>
        <v>14</v>
      </c>
      <c r="B18" s="660" t="s">
        <v>446</v>
      </c>
      <c r="C18" s="660"/>
      <c r="D18" s="660"/>
      <c r="E18" s="660"/>
      <c r="F18" s="660"/>
      <c r="G18" s="660"/>
      <c r="H18" s="660"/>
      <c r="I18" s="660"/>
      <c r="J18" s="661"/>
      <c r="K18" s="122">
        <f>'3. Statement of Income - C&amp;S'!F15-'8.Loss &amp; LAE Paid and Incurred'!M19</f>
        <v>0</v>
      </c>
    </row>
    <row r="19" spans="1:11" x14ac:dyDescent="0.25">
      <c r="A19" s="120">
        <f t="shared" si="0"/>
        <v>15</v>
      </c>
      <c r="B19" s="660" t="s">
        <v>447</v>
      </c>
      <c r="C19" s="660"/>
      <c r="D19" s="660"/>
      <c r="E19" s="660"/>
      <c r="F19" s="660"/>
      <c r="G19" s="660"/>
      <c r="H19" s="660"/>
      <c r="I19" s="660"/>
      <c r="J19" s="661"/>
      <c r="K19" s="122">
        <f>'3. Statement of Income - C&amp;S'!F16-'8.Loss &amp; LAE Paid and Incurred'!M37</f>
        <v>0</v>
      </c>
    </row>
    <row r="20" spans="1:11" x14ac:dyDescent="0.25">
      <c r="A20" s="120">
        <f t="shared" si="0"/>
        <v>16</v>
      </c>
      <c r="B20" s="660" t="s">
        <v>299</v>
      </c>
      <c r="C20" s="660"/>
      <c r="D20" s="660"/>
      <c r="E20" s="660"/>
      <c r="F20" s="660"/>
      <c r="G20" s="660"/>
      <c r="H20" s="660"/>
      <c r="I20" s="660"/>
      <c r="J20" s="661"/>
      <c r="K20" s="122">
        <f>'3. Statement of Income - C&amp;S'!F31-'3. Statement of Income - C&amp;S'!F38</f>
        <v>0</v>
      </c>
    </row>
    <row r="21" spans="1:11" x14ac:dyDescent="0.25">
      <c r="A21" s="120">
        <f t="shared" si="0"/>
        <v>17</v>
      </c>
      <c r="B21" s="660" t="s">
        <v>300</v>
      </c>
      <c r="C21" s="660"/>
      <c r="D21" s="660"/>
      <c r="E21" s="660"/>
      <c r="F21" s="660"/>
      <c r="G21" s="660"/>
      <c r="H21" s="660"/>
      <c r="I21" s="660"/>
      <c r="J21" s="661"/>
      <c r="K21" s="122">
        <f>'3. Statement of Income - C&amp;S'!H31-'3. Statement of Income - C&amp;S'!H38</f>
        <v>0</v>
      </c>
    </row>
    <row r="22" spans="1:11" x14ac:dyDescent="0.25">
      <c r="A22" s="120">
        <f t="shared" si="0"/>
        <v>18</v>
      </c>
      <c r="B22" s="660" t="s">
        <v>301</v>
      </c>
      <c r="C22" s="660"/>
      <c r="D22" s="660"/>
      <c r="E22" s="660"/>
      <c r="F22" s="660"/>
      <c r="G22" s="660"/>
      <c r="H22" s="660"/>
      <c r="I22" s="660"/>
      <c r="J22" s="661"/>
      <c r="K22" s="122">
        <f>'3. Statement of Income - C&amp;S'!F37-'3. Statement of Income - C&amp;S'!H54</f>
        <v>0</v>
      </c>
    </row>
    <row r="23" spans="1:11" x14ac:dyDescent="0.25">
      <c r="A23" s="120">
        <f t="shared" si="0"/>
        <v>19</v>
      </c>
      <c r="B23" s="660" t="s">
        <v>302</v>
      </c>
      <c r="C23" s="660"/>
      <c r="D23" s="660"/>
      <c r="E23" s="660"/>
      <c r="F23" s="660"/>
      <c r="G23" s="660"/>
      <c r="H23" s="660"/>
      <c r="I23" s="660"/>
      <c r="J23" s="661"/>
      <c r="K23" s="122">
        <f>'6.Reinsurance'!E63-('7.Unpaid Losses &amp; LAE'!H19+'7.Unpaid Losses &amp; LAE'!J19+'7.Unpaid Losses &amp; LAE'!H38+'7.Unpaid Losses &amp; LAE'!J38)</f>
        <v>0</v>
      </c>
    </row>
    <row r="24" spans="1:11" x14ac:dyDescent="0.25">
      <c r="A24" s="120">
        <f t="shared" si="0"/>
        <v>20</v>
      </c>
      <c r="B24" s="660" t="s">
        <v>388</v>
      </c>
      <c r="C24" s="660"/>
      <c r="D24" s="660"/>
      <c r="E24" s="660"/>
      <c r="F24" s="660"/>
      <c r="G24" s="660"/>
      <c r="H24" s="660"/>
      <c r="I24" s="660"/>
      <c r="J24" s="661"/>
      <c r="K24" s="122">
        <f>'6.Reinsurance'!F63-'5.Premium Schedule'!N29</f>
        <v>0</v>
      </c>
    </row>
    <row r="25" spans="1:11" x14ac:dyDescent="0.25">
      <c r="A25" s="120">
        <f t="shared" si="0"/>
        <v>21</v>
      </c>
      <c r="B25" s="660" t="s">
        <v>389</v>
      </c>
      <c r="C25" s="660"/>
      <c r="D25" s="660"/>
      <c r="E25" s="660"/>
      <c r="F25" s="660"/>
      <c r="G25" s="660"/>
      <c r="H25" s="660"/>
      <c r="I25" s="660"/>
      <c r="J25" s="661"/>
      <c r="K25" s="122">
        <f>('5.Premium Schedule'!J29+'5.Premium Schedule'!L29)-'6.Reinsurance'!F31</f>
        <v>0</v>
      </c>
    </row>
    <row r="26" spans="1:11" x14ac:dyDescent="0.25">
      <c r="A26" s="120">
        <f t="shared" si="0"/>
        <v>22</v>
      </c>
      <c r="B26" s="660" t="s">
        <v>303</v>
      </c>
      <c r="C26" s="660"/>
      <c r="D26" s="660"/>
      <c r="E26" s="660"/>
      <c r="F26" s="660"/>
      <c r="G26" s="660"/>
      <c r="H26" s="660"/>
      <c r="I26" s="660"/>
      <c r="J26" s="661"/>
      <c r="K26" s="122">
        <f>'7.Unpaid Losses &amp; LAE'!G12-'7.Unpaid Losses &amp; LAE'!H12+'7.Unpaid Losses &amp; LAE'!G31-'7.Unpaid Losses &amp; LAE'!H31-SUM('9b.Auto Liability-NL &amp; LAE'!K20:L24)</f>
        <v>0</v>
      </c>
    </row>
    <row r="27" spans="1:11" x14ac:dyDescent="0.25">
      <c r="A27" s="120">
        <f t="shared" si="0"/>
        <v>23</v>
      </c>
      <c r="B27" s="660" t="s">
        <v>304</v>
      </c>
      <c r="C27" s="660"/>
      <c r="D27" s="660"/>
      <c r="E27" s="660"/>
      <c r="F27" s="660"/>
      <c r="G27" s="660"/>
      <c r="H27" s="660"/>
      <c r="I27" s="660"/>
      <c r="J27" s="661"/>
      <c r="K27" s="122">
        <f>'7.Unpaid Losses &amp; LAE'!I12-'7.Unpaid Losses &amp; LAE'!J12+'7.Unpaid Losses &amp; LAE'!I31-'7.Unpaid Losses &amp; LAE'!J31-SUM('9b.Auto Liability-NL &amp; LAE'!K31:L35)</f>
        <v>0</v>
      </c>
    </row>
    <row r="28" spans="1:11" x14ac:dyDescent="0.25">
      <c r="A28" s="120">
        <f t="shared" si="0"/>
        <v>24</v>
      </c>
      <c r="B28" s="660" t="s">
        <v>305</v>
      </c>
      <c r="C28" s="660"/>
      <c r="D28" s="660"/>
      <c r="E28" s="660"/>
      <c r="F28" s="660"/>
      <c r="G28" s="660"/>
      <c r="H28" s="660"/>
      <c r="I28" s="660"/>
      <c r="J28" s="661"/>
      <c r="K28" s="122">
        <f>'7.Unpaid Losses &amp; LAE'!L12-'8.Loss &amp; LAE Paid and Incurred'!K12</f>
        <v>0</v>
      </c>
    </row>
    <row r="29" spans="1:11" x14ac:dyDescent="0.25">
      <c r="A29" s="120">
        <f t="shared" si="0"/>
        <v>25</v>
      </c>
      <c r="B29" s="660" t="s">
        <v>306</v>
      </c>
      <c r="C29" s="660"/>
      <c r="D29" s="660"/>
      <c r="E29" s="660"/>
      <c r="F29" s="660"/>
      <c r="G29" s="660"/>
      <c r="H29" s="660"/>
      <c r="I29" s="660"/>
      <c r="J29" s="661"/>
      <c r="K29" s="122">
        <f>'7.Unpaid Losses &amp; LAE'!L31-'8.Loss &amp; LAE Paid and Incurred'!K30</f>
        <v>0</v>
      </c>
    </row>
    <row r="30" spans="1:11" x14ac:dyDescent="0.25">
      <c r="A30" s="120">
        <f t="shared" si="0"/>
        <v>26</v>
      </c>
      <c r="B30" s="660" t="s">
        <v>307</v>
      </c>
      <c r="C30" s="660"/>
      <c r="D30" s="660"/>
      <c r="E30" s="660"/>
      <c r="F30" s="660"/>
      <c r="G30" s="660"/>
      <c r="H30" s="660"/>
      <c r="I30" s="660"/>
      <c r="J30" s="661"/>
      <c r="K30" s="122">
        <f>'7.Unpaid Losses &amp; LAE'!G13-'7.Unpaid Losses &amp; LAE'!H13+'7.Unpaid Losses &amp; LAE'!G32-'7.Unpaid Losses &amp; LAE'!H32-SUM('9c.G&amp;P Liability-NL &amp; LAE'!K20:L24)</f>
        <v>0</v>
      </c>
    </row>
    <row r="31" spans="1:11" x14ac:dyDescent="0.25">
      <c r="A31" s="120">
        <f t="shared" si="0"/>
        <v>27</v>
      </c>
      <c r="B31" s="660" t="s">
        <v>308</v>
      </c>
      <c r="C31" s="660"/>
      <c r="D31" s="660"/>
      <c r="E31" s="660"/>
      <c r="F31" s="660"/>
      <c r="G31" s="660"/>
      <c r="H31" s="660"/>
      <c r="I31" s="660"/>
      <c r="J31" s="661"/>
      <c r="K31" s="122">
        <f>'7.Unpaid Losses &amp; LAE'!I13-'7.Unpaid Losses &amp; LAE'!J13+'7.Unpaid Losses &amp; LAE'!I32-'7.Unpaid Losses &amp; LAE'!J32-SUM('9c.G&amp;P Liability-NL &amp; LAE'!K31:L35)</f>
        <v>0</v>
      </c>
    </row>
    <row r="32" spans="1:11" x14ac:dyDescent="0.25">
      <c r="A32" s="120">
        <f t="shared" si="0"/>
        <v>28</v>
      </c>
      <c r="B32" s="660" t="s">
        <v>309</v>
      </c>
      <c r="C32" s="660"/>
      <c r="D32" s="660"/>
      <c r="E32" s="660"/>
      <c r="F32" s="660"/>
      <c r="G32" s="660"/>
      <c r="H32" s="660"/>
      <c r="I32" s="660"/>
      <c r="J32" s="661"/>
      <c r="K32" s="122">
        <f>'7.Unpaid Losses &amp; LAE'!L13-'8.Loss &amp; LAE Paid and Incurred'!K13</f>
        <v>0</v>
      </c>
    </row>
    <row r="33" spans="1:11" x14ac:dyDescent="0.25">
      <c r="A33" s="120">
        <f t="shared" si="0"/>
        <v>29</v>
      </c>
      <c r="B33" s="660" t="s">
        <v>310</v>
      </c>
      <c r="C33" s="660"/>
      <c r="D33" s="660"/>
      <c r="E33" s="660"/>
      <c r="F33" s="660"/>
      <c r="G33" s="660"/>
      <c r="H33" s="660"/>
      <c r="I33" s="660"/>
      <c r="J33" s="661"/>
      <c r="K33" s="122">
        <f>'7.Unpaid Losses &amp; LAE'!L32-'8.Loss &amp; LAE Paid and Incurred'!K31</f>
        <v>0</v>
      </c>
    </row>
    <row r="34" spans="1:11" x14ac:dyDescent="0.25">
      <c r="A34" s="120">
        <f t="shared" si="0"/>
        <v>30</v>
      </c>
      <c r="B34" s="660" t="s">
        <v>311</v>
      </c>
      <c r="C34" s="660"/>
      <c r="D34" s="660"/>
      <c r="E34" s="660"/>
      <c r="F34" s="660"/>
      <c r="G34" s="660"/>
      <c r="H34" s="660"/>
      <c r="I34" s="660"/>
      <c r="J34" s="661"/>
      <c r="K34" s="122">
        <f>'7.Unpaid Losses &amp; LAE'!G14-'7.Unpaid Losses &amp; LAE'!H14+'7.Unpaid Losses &amp; LAE'!G33-'7.Unpaid Losses &amp; LAE'!H33-SUM('9d.Professional Liab.-NL &amp; LAE'!K20:L24)</f>
        <v>0</v>
      </c>
    </row>
    <row r="35" spans="1:11" x14ac:dyDescent="0.25">
      <c r="A35" s="120">
        <f t="shared" si="0"/>
        <v>31</v>
      </c>
      <c r="B35" s="660" t="s">
        <v>312</v>
      </c>
      <c r="C35" s="660"/>
      <c r="D35" s="660"/>
      <c r="E35" s="660"/>
      <c r="F35" s="660"/>
      <c r="G35" s="660"/>
      <c r="H35" s="660"/>
      <c r="I35" s="660"/>
      <c r="J35" s="661"/>
      <c r="K35" s="122">
        <f>'7.Unpaid Losses &amp; LAE'!I14-'7.Unpaid Losses &amp; LAE'!J14+'7.Unpaid Losses &amp; LAE'!I33-'7.Unpaid Losses &amp; LAE'!J33-SUM('9d.Professional Liab.-NL &amp; LAE'!K31:L35)</f>
        <v>0</v>
      </c>
    </row>
    <row r="36" spans="1:11" x14ac:dyDescent="0.25">
      <c r="A36" s="120">
        <f t="shared" si="0"/>
        <v>32</v>
      </c>
      <c r="B36" s="660" t="s">
        <v>313</v>
      </c>
      <c r="C36" s="660"/>
      <c r="D36" s="660"/>
      <c r="E36" s="660"/>
      <c r="F36" s="660"/>
      <c r="G36" s="660"/>
      <c r="H36" s="660"/>
      <c r="I36" s="660"/>
      <c r="J36" s="661"/>
      <c r="K36" s="122">
        <f>'7.Unpaid Losses &amp; LAE'!L14-'8.Loss &amp; LAE Paid and Incurred'!K14</f>
        <v>0</v>
      </c>
    </row>
    <row r="37" spans="1:11" x14ac:dyDescent="0.25">
      <c r="A37" s="120">
        <f t="shared" si="0"/>
        <v>33</v>
      </c>
      <c r="B37" s="660" t="s">
        <v>314</v>
      </c>
      <c r="C37" s="660"/>
      <c r="D37" s="660"/>
      <c r="E37" s="660"/>
      <c r="F37" s="660"/>
      <c r="G37" s="660"/>
      <c r="H37" s="660"/>
      <c r="I37" s="660"/>
      <c r="J37" s="661"/>
      <c r="K37" s="122">
        <f>'7.Unpaid Losses &amp; LAE'!L33-'8.Loss &amp; LAE Paid and Incurred'!K32</f>
        <v>0</v>
      </c>
    </row>
    <row r="38" spans="1:11" x14ac:dyDescent="0.25">
      <c r="A38" s="120">
        <f t="shared" si="0"/>
        <v>34</v>
      </c>
      <c r="B38" s="660" t="s">
        <v>315</v>
      </c>
      <c r="C38" s="660"/>
      <c r="D38" s="660"/>
      <c r="E38" s="660"/>
      <c r="F38" s="660"/>
      <c r="G38" s="660"/>
      <c r="H38" s="660"/>
      <c r="I38" s="660"/>
      <c r="J38" s="661"/>
      <c r="K38" s="122">
        <f>'7.Unpaid Losses &amp; LAE'!L15-'8.Loss &amp; LAE Paid and Incurred'!K15</f>
        <v>0</v>
      </c>
    </row>
    <row r="39" spans="1:11" x14ac:dyDescent="0.25">
      <c r="A39" s="120">
        <f t="shared" si="0"/>
        <v>35</v>
      </c>
      <c r="B39" s="660" t="s">
        <v>316</v>
      </c>
      <c r="C39" s="660"/>
      <c r="D39" s="660"/>
      <c r="E39" s="660"/>
      <c r="F39" s="660"/>
      <c r="G39" s="660"/>
      <c r="H39" s="660"/>
      <c r="I39" s="660"/>
      <c r="J39" s="661"/>
      <c r="K39" s="122">
        <f>'7.Unpaid Losses &amp; LAE'!L34-'8.Loss &amp; LAE Paid and Incurred'!K33</f>
        <v>0</v>
      </c>
    </row>
    <row r="40" spans="1:11" x14ac:dyDescent="0.25">
      <c r="A40" s="120">
        <f t="shared" si="0"/>
        <v>36</v>
      </c>
      <c r="B40" s="660" t="s">
        <v>317</v>
      </c>
      <c r="C40" s="660"/>
      <c r="D40" s="660"/>
      <c r="E40" s="660"/>
      <c r="F40" s="660"/>
      <c r="G40" s="660"/>
      <c r="H40" s="660"/>
      <c r="I40" s="660"/>
      <c r="J40" s="661"/>
      <c r="K40" s="122">
        <f>'7.Unpaid Losses &amp; LAE'!L16-'8.Loss &amp; LAE Paid and Incurred'!K16</f>
        <v>0</v>
      </c>
    </row>
    <row r="41" spans="1:11" x14ac:dyDescent="0.25">
      <c r="A41" s="120">
        <f t="shared" si="0"/>
        <v>37</v>
      </c>
      <c r="B41" s="660" t="s">
        <v>318</v>
      </c>
      <c r="C41" s="660"/>
      <c r="D41" s="660"/>
      <c r="E41" s="660"/>
      <c r="F41" s="660"/>
      <c r="G41" s="660"/>
      <c r="H41" s="660"/>
      <c r="I41" s="660"/>
      <c r="J41" s="661"/>
      <c r="K41" s="122">
        <f>'7.Unpaid Losses &amp; LAE'!L35-'8.Loss &amp; LAE Paid and Incurred'!K34</f>
        <v>0</v>
      </c>
    </row>
    <row r="42" spans="1:11" x14ac:dyDescent="0.25">
      <c r="A42" s="120">
        <f t="shared" si="0"/>
        <v>38</v>
      </c>
      <c r="B42" s="660" t="s">
        <v>319</v>
      </c>
      <c r="C42" s="660"/>
      <c r="D42" s="660"/>
      <c r="E42" s="660"/>
      <c r="F42" s="660"/>
      <c r="G42" s="660"/>
      <c r="H42" s="660"/>
      <c r="I42" s="660"/>
      <c r="J42" s="661"/>
      <c r="K42" s="122">
        <f>'7.Unpaid Losses &amp; LAE'!L17-'8.Loss &amp; LAE Paid and Incurred'!K17</f>
        <v>0</v>
      </c>
    </row>
    <row r="43" spans="1:11" x14ac:dyDescent="0.25">
      <c r="A43" s="120">
        <f t="shared" si="0"/>
        <v>39</v>
      </c>
      <c r="B43" s="660" t="s">
        <v>320</v>
      </c>
      <c r="C43" s="660"/>
      <c r="D43" s="660"/>
      <c r="E43" s="660"/>
      <c r="F43" s="660"/>
      <c r="G43" s="660"/>
      <c r="H43" s="660"/>
      <c r="I43" s="660"/>
      <c r="J43" s="661"/>
      <c r="K43" s="122">
        <f>'7.Unpaid Losses &amp; LAE'!L36-'8.Loss &amp; LAE Paid and Incurred'!K35</f>
        <v>0</v>
      </c>
    </row>
    <row r="44" spans="1:11" x14ac:dyDescent="0.25">
      <c r="A44" s="120">
        <f t="shared" si="0"/>
        <v>40</v>
      </c>
      <c r="B44" s="660" t="s">
        <v>321</v>
      </c>
      <c r="C44" s="660"/>
      <c r="D44" s="660"/>
      <c r="E44" s="660"/>
      <c r="F44" s="660"/>
      <c r="G44" s="660"/>
      <c r="H44" s="660"/>
      <c r="I44" s="660"/>
      <c r="J44" s="661"/>
      <c r="K44" s="122">
        <f>'7.Unpaid Losses &amp; LAE'!L18-'8.Loss &amp; LAE Paid and Incurred'!K18</f>
        <v>0</v>
      </c>
    </row>
    <row r="45" spans="1:11" x14ac:dyDescent="0.25">
      <c r="A45" s="120">
        <f t="shared" si="0"/>
        <v>41</v>
      </c>
      <c r="B45" s="660" t="s">
        <v>322</v>
      </c>
      <c r="C45" s="660"/>
      <c r="D45" s="660"/>
      <c r="E45" s="660"/>
      <c r="F45" s="660"/>
      <c r="G45" s="660"/>
      <c r="H45" s="660"/>
      <c r="I45" s="660"/>
      <c r="J45" s="661"/>
      <c r="K45" s="122">
        <f>'7.Unpaid Losses &amp; LAE'!L37-'8.Loss &amp; LAE Paid and Incurred'!K36</f>
        <v>0</v>
      </c>
    </row>
    <row r="46" spans="1:11" x14ac:dyDescent="0.25">
      <c r="A46" s="120">
        <f t="shared" si="0"/>
        <v>42</v>
      </c>
      <c r="B46" s="660" t="s">
        <v>390</v>
      </c>
      <c r="C46" s="660"/>
      <c r="D46" s="660"/>
      <c r="E46" s="660"/>
      <c r="F46" s="660"/>
      <c r="G46" s="660"/>
      <c r="H46" s="660"/>
      <c r="I46" s="660"/>
      <c r="J46" s="661"/>
      <c r="K46" s="122">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5">
      <c r="A47" s="120">
        <f t="shared" si="0"/>
        <v>43</v>
      </c>
      <c r="B47" s="660" t="s">
        <v>391</v>
      </c>
      <c r="C47" s="660"/>
      <c r="D47" s="660"/>
      <c r="E47" s="660"/>
      <c r="F47" s="660"/>
      <c r="G47" s="660"/>
      <c r="H47" s="660"/>
      <c r="I47" s="660"/>
      <c r="J47" s="661"/>
      <c r="K47" s="122">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5">
      <c r="A48" s="120">
        <f t="shared" si="0"/>
        <v>44</v>
      </c>
      <c r="B48" s="660" t="s">
        <v>323</v>
      </c>
      <c r="C48" s="660"/>
      <c r="D48" s="660"/>
      <c r="E48" s="660"/>
      <c r="F48" s="660"/>
      <c r="G48" s="660"/>
      <c r="H48" s="660"/>
      <c r="I48" s="660"/>
      <c r="J48" s="661"/>
      <c r="K48" s="122">
        <f>'3. Statement of Income - C&amp;S'!F10-'10a.Summary-Loss Dev.'!O14</f>
        <v>0</v>
      </c>
    </row>
    <row r="49" spans="1:11" ht="13.8" thickBot="1" x14ac:dyDescent="0.3">
      <c r="A49" s="120">
        <f t="shared" si="0"/>
        <v>45</v>
      </c>
      <c r="B49" s="658" t="s">
        <v>324</v>
      </c>
      <c r="C49" s="658"/>
      <c r="D49" s="658"/>
      <c r="E49" s="658"/>
      <c r="F49" s="658"/>
      <c r="G49" s="658"/>
      <c r="H49" s="658"/>
      <c r="I49" s="658"/>
      <c r="J49" s="659"/>
      <c r="K49" s="123">
        <f>'3. Statement of Income - C&amp;S'!H10-'10a.Summary-Loss Dev.'!O13</f>
        <v>0</v>
      </c>
    </row>
    <row r="53" spans="1:11" x14ac:dyDescent="0.25">
      <c r="H53" s="132"/>
    </row>
  </sheetData>
  <mergeCells count="50">
    <mergeCell ref="B1:E1"/>
    <mergeCell ref="F1:G1"/>
    <mergeCell ref="H1:J1"/>
    <mergeCell ref="B2:K2"/>
    <mergeCell ref="B5:J5"/>
    <mergeCell ref="B14:J14"/>
    <mergeCell ref="B10:J10"/>
    <mergeCell ref="B11:J11"/>
    <mergeCell ref="A3:K4"/>
    <mergeCell ref="B6:J6"/>
    <mergeCell ref="B13:J13"/>
    <mergeCell ref="B12:J12"/>
    <mergeCell ref="B9:J9"/>
    <mergeCell ref="B7:J7"/>
    <mergeCell ref="B8:J8"/>
    <mergeCell ref="B22:J22"/>
    <mergeCell ref="B15:J15"/>
    <mergeCell ref="B20:J20"/>
    <mergeCell ref="B21:J21"/>
    <mergeCell ref="B16:J16"/>
    <mergeCell ref="B17:J17"/>
    <mergeCell ref="B18:J18"/>
    <mergeCell ref="B19:J19"/>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49:J49"/>
    <mergeCell ref="B39:J39"/>
    <mergeCell ref="B40:J40"/>
    <mergeCell ref="B37:J37"/>
    <mergeCell ref="B38:J38"/>
    <mergeCell ref="B46:J46"/>
    <mergeCell ref="B47:J47"/>
    <mergeCell ref="B45:J45"/>
    <mergeCell ref="B48:J48"/>
    <mergeCell ref="B41:J41"/>
    <mergeCell ref="B42:J42"/>
    <mergeCell ref="B43:J43"/>
    <mergeCell ref="B44:J44"/>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6"/>
  <sheetViews>
    <sheetView showGridLines="0" topLeftCell="A21" zoomScale="115" zoomScaleNormal="115" workbookViewId="0">
      <selection activeCell="F37" sqref="F37:G37"/>
    </sheetView>
  </sheetViews>
  <sheetFormatPr defaultRowHeight="13.2" x14ac:dyDescent="0.25"/>
  <cols>
    <col min="5" max="5" width="16.44140625" customWidth="1"/>
  </cols>
  <sheetData>
    <row r="1" spans="1:9" x14ac:dyDescent="0.25">
      <c r="A1" s="256" t="s">
        <v>252</v>
      </c>
      <c r="B1" s="256"/>
      <c r="C1" s="256"/>
      <c r="D1" s="256"/>
      <c r="E1" s="257" t="str">
        <f>'Title Page'!A5</f>
        <v>December 31, 2023</v>
      </c>
      <c r="F1" s="258"/>
      <c r="G1" s="258"/>
      <c r="I1" s="19" t="s">
        <v>227</v>
      </c>
    </row>
    <row r="2" spans="1:9" x14ac:dyDescent="0.25">
      <c r="A2" s="184">
        <f>'2.Balance Sheet'!A2</f>
        <v>0</v>
      </c>
      <c r="B2" s="161"/>
      <c r="C2" s="161"/>
      <c r="D2" s="161"/>
      <c r="E2" s="161"/>
      <c r="F2" s="161"/>
      <c r="G2" s="161"/>
      <c r="H2" s="161"/>
      <c r="I2" s="161"/>
    </row>
    <row r="3" spans="1:9" x14ac:dyDescent="0.25">
      <c r="A3" s="279" t="s">
        <v>11</v>
      </c>
      <c r="B3" s="280"/>
      <c r="C3" s="280"/>
      <c r="D3" s="280"/>
      <c r="E3" s="280"/>
      <c r="F3" s="280"/>
      <c r="G3" s="280"/>
      <c r="H3" s="280"/>
      <c r="I3" s="281"/>
    </row>
    <row r="4" spans="1:9" ht="12.75" customHeight="1" x14ac:dyDescent="0.25">
      <c r="A4" s="282"/>
      <c r="B4" s="283"/>
      <c r="C4" s="283"/>
      <c r="D4" s="283"/>
      <c r="E4" s="283"/>
      <c r="F4" s="283"/>
      <c r="G4" s="283"/>
      <c r="H4" s="283"/>
      <c r="I4" s="284"/>
    </row>
    <row r="5" spans="1:9" x14ac:dyDescent="0.25">
      <c r="A5" s="292"/>
      <c r="B5" s="293"/>
      <c r="C5" s="293"/>
      <c r="D5" s="293"/>
      <c r="E5" s="294"/>
      <c r="F5" s="285" t="str">
        <f>'2.Balance Sheet'!F7</f>
        <v>12/31/23</v>
      </c>
      <c r="G5" s="286"/>
      <c r="H5" s="289" t="str">
        <f>'2.Balance Sheet'!H7</f>
        <v>12/31/22</v>
      </c>
      <c r="I5" s="290"/>
    </row>
    <row r="6" spans="1:9" x14ac:dyDescent="0.25">
      <c r="A6" s="259"/>
      <c r="B6" s="260"/>
      <c r="C6" s="260"/>
      <c r="D6" s="260"/>
      <c r="E6" s="261"/>
      <c r="F6" s="287"/>
      <c r="G6" s="288"/>
      <c r="H6" s="291"/>
      <c r="I6" s="288"/>
    </row>
    <row r="7" spans="1:9" x14ac:dyDescent="0.25">
      <c r="A7" s="259" t="s">
        <v>108</v>
      </c>
      <c r="B7" s="260"/>
      <c r="C7" s="260"/>
      <c r="D7" s="260"/>
      <c r="E7" s="261"/>
      <c r="F7" s="275"/>
      <c r="G7" s="276"/>
      <c r="H7" s="275"/>
      <c r="I7" s="276"/>
    </row>
    <row r="8" spans="1:9" x14ac:dyDescent="0.25">
      <c r="A8" s="259" t="s">
        <v>278</v>
      </c>
      <c r="B8" s="260"/>
      <c r="C8" s="260"/>
      <c r="D8" s="260"/>
      <c r="E8" s="261"/>
      <c r="F8" s="277">
        <f>'5.Premium Schedule'!P29</f>
        <v>0</v>
      </c>
      <c r="G8" s="278"/>
      <c r="H8" s="277"/>
      <c r="I8" s="278"/>
    </row>
    <row r="9" spans="1:9" x14ac:dyDescent="0.25">
      <c r="A9" s="259" t="s">
        <v>98</v>
      </c>
      <c r="B9" s="260"/>
      <c r="C9" s="260"/>
      <c r="D9" s="260"/>
      <c r="E9" s="261"/>
      <c r="F9" s="277"/>
      <c r="G9" s="278"/>
      <c r="H9" s="277"/>
      <c r="I9" s="278"/>
    </row>
    <row r="10" spans="1:9" x14ac:dyDescent="0.25">
      <c r="A10" s="259" t="s">
        <v>99</v>
      </c>
      <c r="B10" s="260"/>
      <c r="C10" s="260"/>
      <c r="D10" s="260"/>
      <c r="E10" s="261"/>
      <c r="F10" s="277">
        <f>F9+F8</f>
        <v>0</v>
      </c>
      <c r="G10" s="278"/>
      <c r="H10" s="277">
        <f>H9+H8</f>
        <v>0</v>
      </c>
      <c r="I10" s="278"/>
    </row>
    <row r="11" spans="1:9" x14ac:dyDescent="0.25">
      <c r="A11" s="328" t="s">
        <v>100</v>
      </c>
      <c r="B11" s="329"/>
      <c r="C11" s="329"/>
      <c r="D11" s="329"/>
      <c r="E11" s="330"/>
      <c r="F11" s="277"/>
      <c r="G11" s="278"/>
      <c r="H11" s="277"/>
      <c r="I11" s="278"/>
    </row>
    <row r="12" spans="1:9" x14ac:dyDescent="0.25">
      <c r="A12" s="262" t="s">
        <v>279</v>
      </c>
      <c r="B12" s="263"/>
      <c r="C12" s="263"/>
      <c r="D12" s="263"/>
      <c r="E12" s="264"/>
      <c r="F12" s="270">
        <f>F10+F11</f>
        <v>0</v>
      </c>
      <c r="G12" s="271"/>
      <c r="H12" s="270">
        <f>H10+H11</f>
        <v>0</v>
      </c>
      <c r="I12" s="271"/>
    </row>
    <row r="13" spans="1:9" x14ac:dyDescent="0.25">
      <c r="A13" s="265"/>
      <c r="B13" s="266"/>
      <c r="C13" s="266"/>
      <c r="D13" s="266"/>
      <c r="E13" s="267"/>
      <c r="F13" s="272"/>
      <c r="G13" s="273"/>
      <c r="H13" s="272"/>
      <c r="I13" s="273"/>
    </row>
    <row r="14" spans="1:9" x14ac:dyDescent="0.25">
      <c r="A14" s="295" t="s">
        <v>109</v>
      </c>
      <c r="B14" s="295"/>
      <c r="C14" s="295"/>
      <c r="D14" s="295"/>
      <c r="E14" s="295"/>
      <c r="F14" s="274"/>
      <c r="G14" s="274"/>
      <c r="H14" s="274"/>
      <c r="I14" s="274"/>
    </row>
    <row r="15" spans="1:9" x14ac:dyDescent="0.25">
      <c r="A15" s="296" t="s">
        <v>441</v>
      </c>
      <c r="B15" s="297"/>
      <c r="C15" s="297"/>
      <c r="D15" s="297"/>
      <c r="E15" s="297"/>
      <c r="F15" s="268">
        <f>'8.Loss &amp; LAE Paid and Incurred'!M19</f>
        <v>0</v>
      </c>
      <c r="G15" s="269"/>
      <c r="H15" s="268"/>
      <c r="I15" s="269"/>
    </row>
    <row r="16" spans="1:9" x14ac:dyDescent="0.25">
      <c r="A16" s="296" t="s">
        <v>442</v>
      </c>
      <c r="B16" s="297"/>
      <c r="C16" s="297"/>
      <c r="D16" s="297"/>
      <c r="E16" s="297"/>
      <c r="F16" s="322">
        <f>'8.Loss &amp; LAE Paid and Incurred'!M37</f>
        <v>0</v>
      </c>
      <c r="G16" s="323"/>
      <c r="H16" s="322"/>
      <c r="I16" s="323"/>
    </row>
    <row r="17" spans="1:14" x14ac:dyDescent="0.25">
      <c r="A17" s="297" t="s">
        <v>101</v>
      </c>
      <c r="B17" s="297"/>
      <c r="C17" s="297"/>
      <c r="D17" s="297"/>
      <c r="E17" s="297"/>
      <c r="F17" s="277"/>
      <c r="G17" s="278"/>
      <c r="H17" s="277"/>
      <c r="I17" s="278"/>
    </row>
    <row r="18" spans="1:14" x14ac:dyDescent="0.25">
      <c r="A18" s="297" t="s">
        <v>102</v>
      </c>
      <c r="B18" s="297"/>
      <c r="C18" s="297"/>
      <c r="D18" s="297"/>
      <c r="E18" s="297"/>
      <c r="F18" s="277"/>
      <c r="G18" s="278"/>
      <c r="H18" s="277"/>
      <c r="I18" s="278"/>
    </row>
    <row r="19" spans="1:14" x14ac:dyDescent="0.25">
      <c r="A19" s="334" t="s">
        <v>103</v>
      </c>
      <c r="B19" s="334"/>
      <c r="C19" s="334"/>
      <c r="D19" s="334"/>
      <c r="E19" s="334"/>
      <c r="F19" s="308"/>
      <c r="G19" s="309"/>
      <c r="H19" s="324"/>
      <c r="I19" s="325"/>
    </row>
    <row r="20" spans="1:14" x14ac:dyDescent="0.25">
      <c r="A20" s="335" t="s">
        <v>280</v>
      </c>
      <c r="B20" s="336"/>
      <c r="C20" s="336"/>
      <c r="D20" s="336"/>
      <c r="E20" s="336"/>
      <c r="F20" s="326">
        <f>SUM(F15:G19)</f>
        <v>0</v>
      </c>
      <c r="G20" s="327"/>
      <c r="H20" s="270">
        <f>SUM(H15:I19)</f>
        <v>0</v>
      </c>
      <c r="I20" s="271"/>
    </row>
    <row r="21" spans="1:14" x14ac:dyDescent="0.25">
      <c r="A21" s="336"/>
      <c r="B21" s="336"/>
      <c r="C21" s="336"/>
      <c r="D21" s="336"/>
      <c r="E21" s="336"/>
      <c r="F21" s="272"/>
      <c r="G21" s="273"/>
      <c r="H21" s="272"/>
      <c r="I21" s="273"/>
    </row>
    <row r="22" spans="1:14" x14ac:dyDescent="0.25">
      <c r="A22" s="336" t="s">
        <v>281</v>
      </c>
      <c r="B22" s="336"/>
      <c r="C22" s="336"/>
      <c r="D22" s="336"/>
      <c r="E22" s="336"/>
      <c r="F22" s="270">
        <f>F12-F20</f>
        <v>0</v>
      </c>
      <c r="G22" s="271"/>
      <c r="H22" s="270">
        <f>H12-H20</f>
        <v>0</v>
      </c>
      <c r="I22" s="271"/>
    </row>
    <row r="23" spans="1:14" x14ac:dyDescent="0.25">
      <c r="A23" s="336"/>
      <c r="B23" s="336"/>
      <c r="C23" s="336"/>
      <c r="D23" s="336"/>
      <c r="E23" s="336"/>
      <c r="F23" s="272"/>
      <c r="G23" s="273"/>
      <c r="H23" s="272"/>
      <c r="I23" s="273"/>
    </row>
    <row r="24" spans="1:14" x14ac:dyDescent="0.25">
      <c r="A24" s="295" t="s">
        <v>104</v>
      </c>
      <c r="B24" s="295"/>
      <c r="C24" s="295"/>
      <c r="D24" s="295"/>
      <c r="E24" s="295"/>
      <c r="F24" s="275"/>
      <c r="G24" s="276"/>
      <c r="H24" s="275"/>
      <c r="I24" s="276"/>
    </row>
    <row r="25" spans="1:14" x14ac:dyDescent="0.25">
      <c r="A25" s="297" t="s">
        <v>105</v>
      </c>
      <c r="B25" s="297"/>
      <c r="C25" s="297"/>
      <c r="D25" s="297"/>
      <c r="E25" s="297"/>
      <c r="F25" s="277"/>
      <c r="G25" s="278"/>
      <c r="H25" s="277"/>
      <c r="I25" s="278"/>
    </row>
    <row r="26" spans="1:14" x14ac:dyDescent="0.25">
      <c r="A26" s="297" t="s">
        <v>106</v>
      </c>
      <c r="B26" s="297"/>
      <c r="C26" s="297"/>
      <c r="D26" s="297"/>
      <c r="E26" s="297"/>
      <c r="F26" s="331"/>
      <c r="G26" s="332"/>
      <c r="H26" s="331"/>
      <c r="I26" s="332"/>
    </row>
    <row r="27" spans="1:14" x14ac:dyDescent="0.25">
      <c r="A27" s="333" t="s">
        <v>283</v>
      </c>
      <c r="B27" s="260"/>
      <c r="C27" s="260"/>
      <c r="D27" s="260"/>
      <c r="E27" s="261"/>
      <c r="F27" s="300">
        <f>SUM(F22:G25)-F26</f>
        <v>0</v>
      </c>
      <c r="G27" s="300"/>
      <c r="H27" s="300">
        <f>SUM(H22:I25)-H26</f>
        <v>0</v>
      </c>
      <c r="I27" s="300"/>
    </row>
    <row r="28" spans="1:14" x14ac:dyDescent="0.25">
      <c r="A28" s="259"/>
      <c r="B28" s="260"/>
      <c r="C28" s="260"/>
      <c r="D28" s="260"/>
      <c r="E28" s="261"/>
      <c r="F28" s="300"/>
      <c r="G28" s="300"/>
      <c r="H28" s="300"/>
      <c r="I28" s="300"/>
    </row>
    <row r="29" spans="1:14" x14ac:dyDescent="0.25">
      <c r="A29" s="259" t="s">
        <v>107</v>
      </c>
      <c r="B29" s="260"/>
      <c r="C29" s="260"/>
      <c r="D29" s="260"/>
      <c r="E29" s="261"/>
      <c r="F29" s="304"/>
      <c r="G29" s="305"/>
      <c r="H29" s="304"/>
      <c r="I29" s="305"/>
      <c r="M29" s="8"/>
      <c r="N29" s="8"/>
    </row>
    <row r="30" spans="1:14" x14ac:dyDescent="0.25">
      <c r="A30" s="328" t="s">
        <v>284</v>
      </c>
      <c r="B30" s="329"/>
      <c r="C30" s="329"/>
      <c r="D30" s="329"/>
      <c r="E30" s="330"/>
      <c r="F30" s="308"/>
      <c r="G30" s="309"/>
      <c r="H30" s="308"/>
      <c r="I30" s="309"/>
    </row>
    <row r="31" spans="1:14" x14ac:dyDescent="0.25">
      <c r="A31" s="262" t="s">
        <v>282</v>
      </c>
      <c r="B31" s="263"/>
      <c r="C31" s="263"/>
      <c r="D31" s="263"/>
      <c r="E31" s="264"/>
      <c r="F31" s="270">
        <f>F27-(F29+F30)</f>
        <v>0</v>
      </c>
      <c r="G31" s="271"/>
      <c r="H31" s="270">
        <f>H27-(H29+H30)</f>
        <v>0</v>
      </c>
      <c r="I31" s="271"/>
    </row>
    <row r="32" spans="1:14" ht="13.8" thickBot="1" x14ac:dyDescent="0.3">
      <c r="A32" s="265"/>
      <c r="B32" s="266"/>
      <c r="C32" s="266"/>
      <c r="D32" s="266"/>
      <c r="E32" s="267"/>
      <c r="F32" s="306"/>
      <c r="G32" s="307"/>
      <c r="H32" s="306"/>
      <c r="I32" s="307"/>
    </row>
    <row r="33" spans="1:9" ht="13.8" thickTop="1" x14ac:dyDescent="0.25">
      <c r="F33" s="6"/>
      <c r="G33" s="6"/>
      <c r="H33" s="6"/>
      <c r="I33" s="6"/>
    </row>
    <row r="35" spans="1:9" x14ac:dyDescent="0.25">
      <c r="A35" s="279" t="s">
        <v>12</v>
      </c>
      <c r="B35" s="280"/>
      <c r="C35" s="280"/>
      <c r="D35" s="280"/>
      <c r="E35" s="280"/>
      <c r="F35" s="280"/>
      <c r="G35" s="280"/>
      <c r="H35" s="280"/>
      <c r="I35" s="281"/>
    </row>
    <row r="36" spans="1:9" x14ac:dyDescent="0.25">
      <c r="A36" s="282"/>
      <c r="B36" s="283"/>
      <c r="C36" s="283"/>
      <c r="D36" s="283"/>
      <c r="E36" s="283"/>
      <c r="F36" s="283"/>
      <c r="G36" s="283"/>
      <c r="H36" s="283"/>
      <c r="I36" s="284"/>
    </row>
    <row r="37" spans="1:9" x14ac:dyDescent="0.25">
      <c r="A37" s="295" t="s">
        <v>110</v>
      </c>
      <c r="B37" s="295"/>
      <c r="C37" s="295"/>
      <c r="D37" s="295"/>
      <c r="E37" s="295"/>
      <c r="F37" s="318">
        <f>H54</f>
        <v>0</v>
      </c>
      <c r="G37" s="319"/>
      <c r="H37" s="318"/>
      <c r="I37" s="319"/>
    </row>
    <row r="38" spans="1:9" x14ac:dyDescent="0.25">
      <c r="A38" s="297" t="s">
        <v>111</v>
      </c>
      <c r="B38" s="297"/>
      <c r="C38" s="297"/>
      <c r="D38" s="297"/>
      <c r="E38" s="297"/>
      <c r="F38" s="298">
        <f>F31</f>
        <v>0</v>
      </c>
      <c r="G38" s="299"/>
      <c r="H38" s="298">
        <f>H31</f>
        <v>0</v>
      </c>
      <c r="I38" s="299"/>
    </row>
    <row r="39" spans="1:9" x14ac:dyDescent="0.25">
      <c r="A39" s="297" t="s">
        <v>112</v>
      </c>
      <c r="B39" s="297"/>
      <c r="C39" s="297"/>
      <c r="D39" s="297"/>
      <c r="E39" s="297"/>
      <c r="F39" s="320"/>
      <c r="G39" s="321"/>
      <c r="H39" s="320"/>
      <c r="I39" s="321"/>
    </row>
    <row r="40" spans="1:9" x14ac:dyDescent="0.25">
      <c r="A40" s="297" t="s">
        <v>285</v>
      </c>
      <c r="B40" s="297"/>
      <c r="C40" s="297"/>
      <c r="D40" s="297"/>
      <c r="E40" s="297"/>
      <c r="F40" s="300"/>
      <c r="G40" s="300"/>
      <c r="H40" s="300"/>
      <c r="I40" s="300"/>
    </row>
    <row r="41" spans="1:9" x14ac:dyDescent="0.25">
      <c r="A41" s="297" t="s">
        <v>116</v>
      </c>
      <c r="B41" s="297"/>
      <c r="C41" s="297"/>
      <c r="D41" s="297"/>
      <c r="E41" s="297"/>
      <c r="F41" s="301"/>
      <c r="G41" s="302"/>
      <c r="H41" s="301"/>
      <c r="I41" s="302"/>
    </row>
    <row r="42" spans="1:9" x14ac:dyDescent="0.25">
      <c r="A42" s="297" t="s">
        <v>113</v>
      </c>
      <c r="B42" s="297"/>
      <c r="C42" s="297"/>
      <c r="D42" s="297"/>
      <c r="E42" s="297"/>
      <c r="F42" s="298"/>
      <c r="G42" s="299"/>
      <c r="H42" s="303"/>
      <c r="I42" s="299"/>
    </row>
    <row r="43" spans="1:9" x14ac:dyDescent="0.25">
      <c r="A43" s="297" t="s">
        <v>286</v>
      </c>
      <c r="B43" s="297"/>
      <c r="C43" s="297"/>
      <c r="D43" s="297"/>
      <c r="E43" s="297"/>
      <c r="F43" s="298"/>
      <c r="G43" s="299"/>
      <c r="H43" s="298"/>
      <c r="I43" s="299"/>
    </row>
    <row r="44" spans="1:9" x14ac:dyDescent="0.25">
      <c r="A44" s="297" t="s">
        <v>114</v>
      </c>
      <c r="B44" s="297"/>
      <c r="C44" s="297"/>
      <c r="D44" s="297"/>
      <c r="E44" s="297"/>
      <c r="F44" s="298"/>
      <c r="G44" s="299"/>
      <c r="H44" s="298"/>
      <c r="I44" s="299"/>
    </row>
    <row r="45" spans="1:9" x14ac:dyDescent="0.25">
      <c r="A45" s="297" t="s">
        <v>117</v>
      </c>
      <c r="B45" s="297"/>
      <c r="C45" s="297"/>
      <c r="D45" s="297"/>
      <c r="E45" s="297"/>
      <c r="F45" s="298"/>
      <c r="G45" s="299"/>
      <c r="H45" s="298"/>
      <c r="I45" s="299"/>
    </row>
    <row r="46" spans="1:9" x14ac:dyDescent="0.25">
      <c r="A46" s="297" t="s">
        <v>113</v>
      </c>
      <c r="B46" s="297"/>
      <c r="C46" s="297"/>
      <c r="D46" s="297"/>
      <c r="E46" s="297"/>
      <c r="F46" s="298"/>
      <c r="G46" s="299"/>
      <c r="H46" s="298"/>
      <c r="I46" s="299"/>
    </row>
    <row r="47" spans="1:9" x14ac:dyDescent="0.25">
      <c r="A47" s="297" t="s">
        <v>287</v>
      </c>
      <c r="B47" s="297"/>
      <c r="C47" s="297"/>
      <c r="D47" s="297"/>
      <c r="E47" s="297"/>
      <c r="F47" s="298"/>
      <c r="G47" s="299"/>
      <c r="H47" s="298"/>
      <c r="I47" s="299"/>
    </row>
    <row r="48" spans="1:9" x14ac:dyDescent="0.25">
      <c r="A48" s="297" t="s">
        <v>115</v>
      </c>
      <c r="B48" s="297"/>
      <c r="C48" s="297"/>
      <c r="D48" s="297"/>
      <c r="E48" s="297"/>
      <c r="F48" s="298"/>
      <c r="G48" s="299"/>
      <c r="H48" s="298"/>
      <c r="I48" s="299"/>
    </row>
    <row r="49" spans="1:9" x14ac:dyDescent="0.25">
      <c r="A49" s="297" t="s">
        <v>288</v>
      </c>
      <c r="B49" s="297"/>
      <c r="C49" s="297"/>
      <c r="D49" s="297"/>
      <c r="E49" s="297"/>
      <c r="F49" s="298"/>
      <c r="G49" s="299"/>
      <c r="H49" s="298"/>
      <c r="I49" s="299"/>
    </row>
    <row r="50" spans="1:9" x14ac:dyDescent="0.25">
      <c r="A50" s="297" t="s">
        <v>289</v>
      </c>
      <c r="B50" s="297"/>
      <c r="C50" s="297"/>
      <c r="D50" s="297"/>
      <c r="E50" s="297"/>
      <c r="F50" s="298"/>
      <c r="G50" s="299"/>
      <c r="H50" s="298"/>
      <c r="I50" s="299"/>
    </row>
    <row r="51" spans="1:9" x14ac:dyDescent="0.25">
      <c r="A51" s="297" t="s">
        <v>74</v>
      </c>
      <c r="B51" s="297"/>
      <c r="C51" s="297"/>
      <c r="D51" s="297"/>
      <c r="E51" s="297"/>
      <c r="F51" s="316"/>
      <c r="G51" s="317"/>
      <c r="H51" s="316"/>
      <c r="I51" s="317"/>
    </row>
    <row r="52" spans="1:9" x14ac:dyDescent="0.25">
      <c r="A52" s="297" t="s">
        <v>75</v>
      </c>
      <c r="B52" s="297"/>
      <c r="C52" s="297"/>
      <c r="D52" s="297"/>
      <c r="E52" s="297"/>
      <c r="F52" s="298"/>
      <c r="G52" s="299"/>
      <c r="H52" s="298"/>
      <c r="I52" s="299"/>
    </row>
    <row r="53" spans="1:9" x14ac:dyDescent="0.25">
      <c r="A53" s="334"/>
      <c r="B53" s="334"/>
      <c r="C53" s="334"/>
      <c r="D53" s="334"/>
      <c r="E53" s="334"/>
      <c r="F53" s="314"/>
      <c r="G53" s="315"/>
      <c r="H53" s="314"/>
      <c r="I53" s="315"/>
    </row>
    <row r="54" spans="1:9" x14ac:dyDescent="0.25">
      <c r="A54" s="337" t="s">
        <v>290</v>
      </c>
      <c r="B54" s="263"/>
      <c r="C54" s="263"/>
      <c r="D54" s="263"/>
      <c r="E54" s="264"/>
      <c r="F54" s="310">
        <f>SUM(F37:G53)</f>
        <v>0</v>
      </c>
      <c r="G54" s="311"/>
      <c r="H54" s="310">
        <f>SUM(H37:I53)</f>
        <v>0</v>
      </c>
      <c r="I54" s="311"/>
    </row>
    <row r="55" spans="1:9" ht="13.8" thickBot="1" x14ac:dyDescent="0.3">
      <c r="A55" s="265"/>
      <c r="B55" s="266"/>
      <c r="C55" s="266"/>
      <c r="D55" s="266"/>
      <c r="E55" s="267"/>
      <c r="F55" s="312"/>
      <c r="G55" s="313"/>
      <c r="H55" s="312"/>
      <c r="I55" s="313"/>
    </row>
    <row r="56" spans="1:9" ht="13.8" thickTop="1" x14ac:dyDescent="0.25"/>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49:E49"/>
    <mergeCell ref="A50:E50"/>
    <mergeCell ref="A51:E51"/>
    <mergeCell ref="A48:E48"/>
    <mergeCell ref="A44:E44"/>
    <mergeCell ref="A54:E55"/>
    <mergeCell ref="A52:E52"/>
    <mergeCell ref="A53:E53"/>
    <mergeCell ref="A45:E45"/>
    <mergeCell ref="A46:E46"/>
    <mergeCell ref="A47:E47"/>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H16:I16"/>
    <mergeCell ref="H22:I23"/>
    <mergeCell ref="H19:I19"/>
    <mergeCell ref="F24:G24"/>
    <mergeCell ref="H24:I24"/>
    <mergeCell ref="F20:G21"/>
    <mergeCell ref="F16:G16"/>
    <mergeCell ref="F46:G46"/>
    <mergeCell ref="H46:I46"/>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F54:G55"/>
    <mergeCell ref="H54:I55"/>
    <mergeCell ref="F49:G49"/>
    <mergeCell ref="H49:I49"/>
    <mergeCell ref="F53:G53"/>
    <mergeCell ref="H51:I51"/>
    <mergeCell ref="F52:G52"/>
    <mergeCell ref="H52:I52"/>
    <mergeCell ref="H53:I53"/>
    <mergeCell ref="F50:G50"/>
    <mergeCell ref="H50:I50"/>
    <mergeCell ref="F51:G51"/>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1"/>
  <sheetViews>
    <sheetView showGridLines="0" topLeftCell="A35" zoomScaleNormal="100" workbookViewId="0">
      <selection activeCell="F17" sqref="F17:G18"/>
    </sheetView>
  </sheetViews>
  <sheetFormatPr defaultRowHeight="13.2" x14ac:dyDescent="0.25"/>
  <cols>
    <col min="1" max="1" width="4.44140625" style="8" customWidth="1"/>
    <col min="2" max="2" width="5.6640625" customWidth="1"/>
    <col min="4" max="4" width="17.6640625" customWidth="1"/>
    <col min="5" max="5" width="17.33203125" customWidth="1"/>
    <col min="6" max="6" width="16.33203125" customWidth="1"/>
  </cols>
  <sheetData>
    <row r="1" spans="1:9" x14ac:dyDescent="0.25">
      <c r="A1" s="256" t="s">
        <v>252</v>
      </c>
      <c r="B1" s="256"/>
      <c r="C1" s="256"/>
      <c r="D1" s="256"/>
      <c r="E1" s="257" t="str">
        <f>'Title Page'!A5</f>
        <v>December 31, 2023</v>
      </c>
      <c r="F1" s="258"/>
      <c r="G1" s="258"/>
      <c r="H1" s="19" t="s">
        <v>250</v>
      </c>
    </row>
    <row r="2" spans="1:9" x14ac:dyDescent="0.25">
      <c r="A2" s="184" t="str">
        <f>'2.Balance Sheet'!A5</f>
        <v>ASSETS</v>
      </c>
      <c r="B2" s="161"/>
      <c r="C2" s="161"/>
      <c r="D2" s="161"/>
      <c r="E2" s="161"/>
      <c r="F2" s="161"/>
      <c r="G2" s="161"/>
      <c r="H2" s="161"/>
      <c r="I2" s="13"/>
    </row>
    <row r="3" spans="1:9" x14ac:dyDescent="0.25">
      <c r="A3" s="279" t="s">
        <v>13</v>
      </c>
      <c r="B3" s="280"/>
      <c r="C3" s="280"/>
      <c r="D3" s="280"/>
      <c r="E3" s="280"/>
      <c r="F3" s="280"/>
      <c r="G3" s="280"/>
      <c r="H3" s="281"/>
    </row>
    <row r="4" spans="1:9" x14ac:dyDescent="0.25">
      <c r="A4" s="282"/>
      <c r="B4" s="283"/>
      <c r="C4" s="283"/>
      <c r="D4" s="283"/>
      <c r="E4" s="283"/>
      <c r="F4" s="283"/>
      <c r="G4" s="283"/>
      <c r="H4" s="284"/>
    </row>
    <row r="5" spans="1:9" x14ac:dyDescent="0.25">
      <c r="B5" s="153"/>
      <c r="C5" s="153"/>
      <c r="D5" s="153"/>
      <c r="E5" s="153"/>
      <c r="F5" s="153"/>
      <c r="G5" s="153"/>
      <c r="H5" s="153"/>
    </row>
    <row r="6" spans="1:9" x14ac:dyDescent="0.25">
      <c r="A6" s="52" t="s">
        <v>245</v>
      </c>
      <c r="B6" s="349" t="s">
        <v>402</v>
      </c>
      <c r="C6" s="350"/>
      <c r="D6" s="350"/>
      <c r="E6" s="350"/>
      <c r="F6" s="350"/>
      <c r="G6" s="350"/>
      <c r="H6" s="350"/>
    </row>
    <row r="7" spans="1:9" x14ac:dyDescent="0.25">
      <c r="B7" s="350"/>
      <c r="C7" s="350"/>
      <c r="D7" s="350"/>
      <c r="E7" s="350"/>
      <c r="F7" s="350"/>
      <c r="G7" s="350"/>
      <c r="H7" s="350"/>
    </row>
    <row r="8" spans="1:9" x14ac:dyDescent="0.25">
      <c r="B8" s="341"/>
      <c r="C8" s="341"/>
      <c r="D8" s="341"/>
      <c r="E8" s="341"/>
      <c r="F8" s="341"/>
      <c r="G8" s="341"/>
      <c r="H8" s="341"/>
    </row>
    <row r="9" spans="1:9" x14ac:dyDescent="0.25">
      <c r="B9" s="341"/>
      <c r="C9" s="341"/>
      <c r="D9" s="341"/>
      <c r="E9" s="341"/>
      <c r="F9" s="341"/>
      <c r="G9" s="341"/>
      <c r="H9" s="341"/>
    </row>
    <row r="10" spans="1:9" x14ac:dyDescent="0.25">
      <c r="B10" s="167"/>
      <c r="C10" s="167"/>
      <c r="D10" s="167"/>
      <c r="E10" s="167"/>
      <c r="F10" s="167"/>
      <c r="G10" s="167"/>
      <c r="H10" s="167"/>
    </row>
    <row r="11" spans="1:9" x14ac:dyDescent="0.25">
      <c r="A11" s="52" t="s">
        <v>246</v>
      </c>
      <c r="B11" s="158" t="s">
        <v>14</v>
      </c>
      <c r="C11" s="153"/>
      <c r="D11" s="153"/>
      <c r="E11" s="153"/>
      <c r="F11" s="153"/>
      <c r="G11" s="153"/>
      <c r="H11" s="153"/>
    </row>
    <row r="12" spans="1:9" ht="13.8" thickBot="1" x14ac:dyDescent="0.3">
      <c r="B12" s="153"/>
      <c r="C12" s="153"/>
      <c r="D12" s="153"/>
      <c r="E12" s="153"/>
      <c r="F12" s="153"/>
      <c r="G12" s="153"/>
      <c r="H12" s="153"/>
    </row>
    <row r="13" spans="1:9" ht="13.8" thickBot="1" x14ac:dyDescent="0.3">
      <c r="C13" s="343" t="s">
        <v>15</v>
      </c>
      <c r="D13" s="351" t="s">
        <v>18</v>
      </c>
      <c r="E13" s="351" t="s">
        <v>19</v>
      </c>
      <c r="F13" s="348" t="s">
        <v>20</v>
      </c>
      <c r="G13" s="348"/>
    </row>
    <row r="14" spans="1:9" ht="13.8" thickBot="1" x14ac:dyDescent="0.3">
      <c r="C14" s="343"/>
      <c r="D14" s="351"/>
      <c r="E14" s="351"/>
      <c r="F14" s="348"/>
      <c r="G14" s="348"/>
    </row>
    <row r="15" spans="1:9" ht="13.8" thickBot="1" x14ac:dyDescent="0.3">
      <c r="C15" s="343" t="s">
        <v>16</v>
      </c>
      <c r="D15" s="346"/>
      <c r="E15" s="346"/>
      <c r="F15" s="345"/>
      <c r="G15" s="345"/>
    </row>
    <row r="16" spans="1:9" ht="13.8" thickBot="1" x14ac:dyDescent="0.3">
      <c r="C16" s="343"/>
      <c r="D16" s="346"/>
      <c r="E16" s="346"/>
      <c r="F16" s="345"/>
      <c r="G16" s="345"/>
    </row>
    <row r="17" spans="1:8" ht="13.8" thickBot="1" x14ac:dyDescent="0.3">
      <c r="C17" s="343" t="s">
        <v>17</v>
      </c>
      <c r="D17" s="346"/>
      <c r="E17" s="346"/>
      <c r="F17" s="345"/>
      <c r="G17" s="345"/>
    </row>
    <row r="18" spans="1:8" ht="13.8" thickBot="1" x14ac:dyDescent="0.3">
      <c r="C18" s="343"/>
      <c r="D18" s="346"/>
      <c r="E18" s="346"/>
      <c r="F18" s="345"/>
      <c r="G18" s="345"/>
    </row>
    <row r="19" spans="1:8" x14ac:dyDescent="0.25">
      <c r="B19" s="153"/>
      <c r="C19" s="153"/>
      <c r="D19" s="153"/>
      <c r="E19" s="153"/>
      <c r="F19" s="153"/>
      <c r="G19" s="153"/>
      <c r="H19" s="153"/>
    </row>
    <row r="20" spans="1:8" x14ac:dyDescent="0.25">
      <c r="A20" s="8" t="s">
        <v>21</v>
      </c>
      <c r="B20" s="342" t="s">
        <v>247</v>
      </c>
      <c r="C20" s="153"/>
      <c r="D20" s="153"/>
      <c r="E20" s="153"/>
      <c r="F20" s="153"/>
      <c r="G20" s="153"/>
      <c r="H20" s="153"/>
    </row>
    <row r="21" spans="1:8" x14ac:dyDescent="0.25">
      <c r="B21" s="341"/>
      <c r="C21" s="341"/>
      <c r="D21" s="341"/>
      <c r="E21" s="341"/>
      <c r="F21" s="341"/>
      <c r="G21" s="341"/>
      <c r="H21" s="341"/>
    </row>
    <row r="22" spans="1:8" x14ac:dyDescent="0.25">
      <c r="B22" s="347"/>
      <c r="C22" s="347"/>
      <c r="D22" s="347"/>
      <c r="E22" s="347"/>
      <c r="F22" s="347"/>
      <c r="G22" s="347"/>
      <c r="H22" s="347"/>
    </row>
    <row r="23" spans="1:8" x14ac:dyDescent="0.25">
      <c r="B23" s="153"/>
      <c r="C23" s="153"/>
      <c r="D23" s="153"/>
      <c r="E23" s="153"/>
      <c r="F23" s="153"/>
      <c r="G23" s="153"/>
      <c r="H23" s="153"/>
    </row>
    <row r="24" spans="1:8" x14ac:dyDescent="0.25">
      <c r="A24" s="8" t="s">
        <v>22</v>
      </c>
      <c r="B24" s="340" t="s">
        <v>422</v>
      </c>
      <c r="C24" s="153"/>
      <c r="D24" s="153"/>
      <c r="E24" s="153"/>
      <c r="F24" s="153"/>
      <c r="G24" s="153"/>
      <c r="H24" s="153"/>
    </row>
    <row r="25" spans="1:8" x14ac:dyDescent="0.25">
      <c r="B25" s="341"/>
      <c r="C25" s="341"/>
      <c r="D25" s="341"/>
      <c r="E25" s="341"/>
      <c r="F25" s="341"/>
      <c r="G25" s="341"/>
      <c r="H25" s="341"/>
    </row>
    <row r="26" spans="1:8" x14ac:dyDescent="0.25">
      <c r="B26" s="347"/>
      <c r="C26" s="347"/>
      <c r="D26" s="347"/>
      <c r="E26" s="347"/>
      <c r="F26" s="347"/>
      <c r="G26" s="347"/>
      <c r="H26" s="347"/>
    </row>
    <row r="27" spans="1:8" x14ac:dyDescent="0.25">
      <c r="B27" s="167"/>
      <c r="C27" s="167"/>
      <c r="D27" s="167"/>
      <c r="E27" s="167"/>
      <c r="F27" s="167"/>
      <c r="G27" s="167"/>
      <c r="H27" s="167"/>
    </row>
    <row r="28" spans="1:8" x14ac:dyDescent="0.25">
      <c r="A28" s="8" t="s">
        <v>23</v>
      </c>
      <c r="B28" s="340" t="s">
        <v>421</v>
      </c>
      <c r="C28" s="153"/>
      <c r="D28" s="153"/>
      <c r="E28" s="153"/>
      <c r="F28" s="153"/>
      <c r="G28" s="153"/>
      <c r="H28" s="153"/>
    </row>
    <row r="29" spans="1:8" x14ac:dyDescent="0.25">
      <c r="B29" s="341"/>
      <c r="C29" s="341"/>
      <c r="D29" s="341"/>
      <c r="E29" s="341"/>
      <c r="F29" s="341"/>
      <c r="G29" s="341"/>
      <c r="H29" s="341"/>
    </row>
    <row r="30" spans="1:8" x14ac:dyDescent="0.25">
      <c r="B30" s="347"/>
      <c r="C30" s="347"/>
      <c r="D30" s="347"/>
      <c r="E30" s="347"/>
      <c r="F30" s="347"/>
      <c r="G30" s="347"/>
      <c r="H30" s="347"/>
    </row>
    <row r="31" spans="1:8" x14ac:dyDescent="0.25">
      <c r="B31" s="167"/>
      <c r="C31" s="167"/>
      <c r="D31" s="167"/>
      <c r="E31" s="167"/>
      <c r="F31" s="167"/>
      <c r="G31" s="167"/>
      <c r="H31" s="167"/>
    </row>
    <row r="32" spans="1:8" x14ac:dyDescent="0.25">
      <c r="A32" s="8" t="s">
        <v>24</v>
      </c>
      <c r="B32" s="153" t="s">
        <v>118</v>
      </c>
      <c r="C32" s="153"/>
      <c r="D32" s="153"/>
      <c r="E32" s="153"/>
      <c r="F32" s="153"/>
      <c r="G32" s="153"/>
      <c r="H32" s="153"/>
    </row>
    <row r="33" spans="1:8" x14ac:dyDescent="0.25">
      <c r="B33" s="341"/>
      <c r="C33" s="341"/>
      <c r="D33" s="341"/>
      <c r="E33" s="341"/>
      <c r="F33" s="341"/>
      <c r="G33" s="341"/>
      <c r="H33" s="341"/>
    </row>
    <row r="34" spans="1:8" x14ac:dyDescent="0.25">
      <c r="B34" s="344"/>
      <c r="C34" s="344"/>
      <c r="D34" s="344"/>
      <c r="E34" s="344"/>
      <c r="F34" s="344"/>
      <c r="G34" s="344"/>
      <c r="H34" s="344"/>
    </row>
    <row r="35" spans="1:8" x14ac:dyDescent="0.25">
      <c r="B35" s="137"/>
      <c r="C35" s="137"/>
      <c r="D35" s="137"/>
      <c r="E35" s="137"/>
      <c r="F35" s="137"/>
      <c r="G35" s="137"/>
      <c r="H35" s="137"/>
    </row>
    <row r="36" spans="1:8" x14ac:dyDescent="0.25">
      <c r="B36" s="16"/>
      <c r="C36" s="16"/>
      <c r="D36" s="16"/>
      <c r="E36" s="16"/>
      <c r="F36" s="16"/>
      <c r="G36" s="16"/>
      <c r="H36" s="16"/>
    </row>
    <row r="37" spans="1:8" x14ac:dyDescent="0.25">
      <c r="A37" s="22" t="s">
        <v>429</v>
      </c>
      <c r="B37" s="16"/>
      <c r="C37" s="16"/>
      <c r="D37" s="16"/>
      <c r="E37" s="16"/>
      <c r="F37" s="16"/>
      <c r="G37" s="16"/>
      <c r="H37" s="16"/>
    </row>
    <row r="38" spans="1:8" x14ac:dyDescent="0.25">
      <c r="B38" s="16"/>
      <c r="C38" s="16"/>
      <c r="D38" s="16"/>
      <c r="E38" s="16"/>
      <c r="F38" s="16"/>
      <c r="G38" s="16"/>
      <c r="H38" s="16"/>
    </row>
    <row r="39" spans="1:8" x14ac:dyDescent="0.25">
      <c r="B39" s="137"/>
      <c r="C39" s="137"/>
      <c r="D39" s="137"/>
      <c r="E39" s="137"/>
      <c r="F39" s="137"/>
      <c r="G39" s="137"/>
      <c r="H39" s="137"/>
    </row>
    <row r="40" spans="1:8" x14ac:dyDescent="0.25">
      <c r="B40" s="167"/>
      <c r="C40" s="167"/>
      <c r="D40" s="167"/>
      <c r="E40" s="167"/>
      <c r="F40" s="167"/>
      <c r="G40" s="167"/>
      <c r="H40" s="167"/>
    </row>
    <row r="41" spans="1:8" x14ac:dyDescent="0.25">
      <c r="A41" s="8" t="s">
        <v>25</v>
      </c>
      <c r="B41" s="338" t="s">
        <v>119</v>
      </c>
      <c r="C41" s="338"/>
      <c r="D41" s="338"/>
      <c r="E41" s="338"/>
      <c r="F41" s="338"/>
      <c r="G41" s="338"/>
      <c r="H41" s="338"/>
    </row>
    <row r="42" spans="1:8" x14ac:dyDescent="0.25">
      <c r="B42" s="338"/>
      <c r="C42" s="338"/>
      <c r="D42" s="338"/>
      <c r="E42" s="338"/>
      <c r="F42" s="338"/>
      <c r="G42" s="338"/>
      <c r="H42" s="338"/>
    </row>
    <row r="43" spans="1:8" ht="20.25" customHeight="1" x14ac:dyDescent="0.25">
      <c r="B43" s="153"/>
      <c r="C43" s="153"/>
      <c r="D43" s="153"/>
      <c r="E43" s="153"/>
      <c r="F43" s="153"/>
      <c r="G43" s="153"/>
      <c r="H43" s="153"/>
    </row>
    <row r="44" spans="1:8" x14ac:dyDescent="0.25">
      <c r="B44" s="341"/>
      <c r="C44" s="341"/>
      <c r="D44" s="341"/>
      <c r="E44" s="341"/>
      <c r="F44" s="341"/>
      <c r="G44" s="341"/>
      <c r="H44" s="341"/>
    </row>
    <row r="45" spans="1:8" x14ac:dyDescent="0.25">
      <c r="B45" s="167"/>
      <c r="C45" s="167"/>
      <c r="D45" s="167"/>
      <c r="E45" s="167"/>
      <c r="F45" s="167"/>
      <c r="G45" s="167"/>
      <c r="H45" s="167"/>
    </row>
    <row r="46" spans="1:8" x14ac:dyDescent="0.25">
      <c r="A46" s="8" t="s">
        <v>26</v>
      </c>
      <c r="B46" s="153" t="s">
        <v>120</v>
      </c>
      <c r="C46" s="153"/>
      <c r="D46" s="153"/>
      <c r="E46" s="153"/>
      <c r="F46" s="153"/>
      <c r="G46" s="153"/>
      <c r="H46" s="153"/>
    </row>
    <row r="47" spans="1:8" x14ac:dyDescent="0.25">
      <c r="B47" s="153" t="s">
        <v>121</v>
      </c>
      <c r="C47" s="153"/>
      <c r="D47" s="98"/>
      <c r="E47" t="s">
        <v>122</v>
      </c>
      <c r="F47" s="339"/>
      <c r="G47" s="339"/>
      <c r="H47" s="339"/>
    </row>
    <row r="48" spans="1:8" x14ac:dyDescent="0.25">
      <c r="B48" s="153"/>
      <c r="C48" s="153"/>
      <c r="D48" s="153"/>
      <c r="E48" s="153"/>
      <c r="F48" s="153"/>
      <c r="G48" s="153"/>
      <c r="H48" s="153"/>
    </row>
    <row r="49" spans="1:8" ht="18.75" customHeight="1" x14ac:dyDescent="0.25">
      <c r="A49" s="8" t="s">
        <v>27</v>
      </c>
      <c r="B49" s="153" t="s">
        <v>124</v>
      </c>
      <c r="C49" s="153"/>
      <c r="D49" s="153"/>
      <c r="E49" s="153"/>
      <c r="F49" s="153"/>
      <c r="G49" s="153"/>
      <c r="H49" s="153"/>
    </row>
    <row r="50" spans="1:8" x14ac:dyDescent="0.25">
      <c r="B50" s="153" t="s">
        <v>123</v>
      </c>
      <c r="C50" s="153"/>
      <c r="D50" s="153"/>
      <c r="E50" s="153"/>
      <c r="F50" s="339"/>
      <c r="G50" s="339"/>
      <c r="H50" s="339"/>
    </row>
    <row r="51" spans="1:8" x14ac:dyDescent="0.25">
      <c r="B51" s="153"/>
      <c r="C51" s="153"/>
      <c r="D51" s="153"/>
      <c r="E51" s="153"/>
      <c r="F51" s="153"/>
      <c r="G51" s="153"/>
      <c r="H51" s="153"/>
    </row>
    <row r="52" spans="1:8" x14ac:dyDescent="0.25">
      <c r="A52" s="8" t="s">
        <v>28</v>
      </c>
      <c r="B52" s="338" t="s">
        <v>125</v>
      </c>
      <c r="C52" s="338"/>
      <c r="D52" s="338"/>
      <c r="E52" s="338"/>
      <c r="F52" s="338"/>
      <c r="G52" s="338"/>
      <c r="H52" s="338"/>
    </row>
    <row r="53" spans="1:8" x14ac:dyDescent="0.25">
      <c r="B53" s="338"/>
      <c r="C53" s="338"/>
      <c r="D53" s="338"/>
      <c r="E53" s="338"/>
      <c r="F53" s="338"/>
      <c r="G53" s="338"/>
      <c r="H53" s="338"/>
    </row>
    <row r="54" spans="1:8" ht="18.75" customHeight="1" x14ac:dyDescent="0.25">
      <c r="B54" s="153"/>
      <c r="C54" s="153"/>
      <c r="D54" s="153"/>
      <c r="E54" s="153"/>
      <c r="F54" s="153"/>
      <c r="G54" s="153"/>
      <c r="H54" s="153"/>
    </row>
    <row r="55" spans="1:8" x14ac:dyDescent="0.25">
      <c r="B55" s="341"/>
      <c r="C55" s="341"/>
      <c r="D55" s="341"/>
      <c r="E55" s="341"/>
      <c r="F55" s="341"/>
      <c r="G55" s="341"/>
      <c r="H55" s="341"/>
    </row>
    <row r="56" spans="1:8" x14ac:dyDescent="0.25">
      <c r="B56" s="153"/>
      <c r="C56" s="153"/>
      <c r="D56" s="153"/>
      <c r="E56" s="153"/>
      <c r="F56" s="153"/>
      <c r="G56" s="153"/>
      <c r="H56" s="153"/>
    </row>
    <row r="57" spans="1:8" x14ac:dyDescent="0.25">
      <c r="A57" s="52" t="s">
        <v>397</v>
      </c>
      <c r="B57" s="342" t="s">
        <v>393</v>
      </c>
      <c r="C57" s="153"/>
      <c r="D57" s="153"/>
      <c r="E57" s="153"/>
      <c r="F57" s="153"/>
      <c r="G57" s="153"/>
      <c r="H57" s="153"/>
    </row>
    <row r="58" spans="1:8" x14ac:dyDescent="0.25">
      <c r="B58" s="342" t="s">
        <v>394</v>
      </c>
      <c r="C58" s="153"/>
      <c r="D58" s="153"/>
      <c r="E58" s="153"/>
      <c r="F58" s="153"/>
      <c r="G58" s="153"/>
      <c r="H58" s="153"/>
    </row>
    <row r="59" spans="1:8" x14ac:dyDescent="0.25">
      <c r="B59" s="341"/>
      <c r="C59" s="341"/>
      <c r="D59" s="341"/>
      <c r="E59" s="341"/>
      <c r="F59" s="341"/>
      <c r="G59" s="341"/>
      <c r="H59" s="341"/>
    </row>
    <row r="60" spans="1:8" x14ac:dyDescent="0.25">
      <c r="B60" s="167"/>
      <c r="C60" s="167"/>
      <c r="D60" s="167"/>
      <c r="E60" s="167"/>
      <c r="F60" s="167"/>
      <c r="G60" s="167"/>
      <c r="H60" s="167"/>
    </row>
    <row r="61" spans="1:8" x14ac:dyDescent="0.25">
      <c r="A61" s="52" t="s">
        <v>398</v>
      </c>
      <c r="B61" s="342" t="s">
        <v>395</v>
      </c>
      <c r="C61" s="153"/>
      <c r="D61" s="153"/>
      <c r="E61" s="153"/>
      <c r="F61" s="153"/>
      <c r="G61" s="153"/>
      <c r="H61" s="153"/>
    </row>
    <row r="62" spans="1:8" ht="16.5" customHeight="1" x14ac:dyDescent="0.25">
      <c r="B62" s="342"/>
      <c r="C62" s="342"/>
      <c r="D62" s="342"/>
      <c r="E62" s="342"/>
      <c r="F62" s="342"/>
      <c r="G62" s="342"/>
      <c r="H62" s="342"/>
    </row>
    <row r="63" spans="1:8" x14ac:dyDescent="0.25">
      <c r="B63" s="153"/>
      <c r="C63" s="153"/>
      <c r="D63" s="153"/>
      <c r="E63" s="153"/>
      <c r="F63" s="153"/>
      <c r="G63" s="153"/>
      <c r="H63" s="153"/>
    </row>
    <row r="64" spans="1:8" x14ac:dyDescent="0.25">
      <c r="A64" s="52" t="s">
        <v>399</v>
      </c>
      <c r="B64" s="342" t="s">
        <v>35</v>
      </c>
      <c r="C64" s="153"/>
      <c r="D64" s="153"/>
      <c r="E64" s="153"/>
      <c r="F64" s="153"/>
      <c r="G64" s="153"/>
      <c r="H64" s="153"/>
    </row>
    <row r="65" spans="1:8" ht="14.25" customHeight="1" x14ac:dyDescent="0.25">
      <c r="B65" s="342"/>
      <c r="C65" s="342"/>
      <c r="D65" s="342"/>
      <c r="E65" s="342"/>
      <c r="F65" s="342"/>
      <c r="G65" s="342"/>
      <c r="H65" s="342"/>
    </row>
    <row r="66" spans="1:8" x14ac:dyDescent="0.25">
      <c r="B66" s="153"/>
      <c r="C66" s="153"/>
      <c r="D66" s="153"/>
      <c r="E66" s="153"/>
      <c r="F66" s="153"/>
      <c r="G66" s="153"/>
      <c r="H66" s="153"/>
    </row>
    <row r="67" spans="1:8" x14ac:dyDescent="0.25">
      <c r="B67" s="153"/>
      <c r="C67" s="153"/>
      <c r="D67" s="153"/>
      <c r="E67" s="153"/>
      <c r="F67" s="153"/>
      <c r="G67" s="153"/>
      <c r="H67" s="153"/>
    </row>
    <row r="68" spans="1:8" x14ac:dyDescent="0.25">
      <c r="B68" s="153"/>
      <c r="C68" s="153"/>
      <c r="D68" s="153"/>
      <c r="E68" s="153"/>
      <c r="F68" s="153"/>
      <c r="G68" s="153"/>
      <c r="H68" s="153"/>
    </row>
    <row r="69" spans="1:8" x14ac:dyDescent="0.25">
      <c r="B69" s="153"/>
      <c r="C69" s="153"/>
      <c r="D69" s="153"/>
      <c r="E69" s="153"/>
      <c r="F69" s="153"/>
      <c r="G69" s="153"/>
      <c r="H69" s="153"/>
    </row>
    <row r="70" spans="1:8" x14ac:dyDescent="0.25">
      <c r="B70" s="153"/>
      <c r="C70" s="153"/>
      <c r="D70" s="153"/>
      <c r="E70" s="153"/>
      <c r="F70" s="153"/>
      <c r="G70" s="153"/>
      <c r="H70" s="153"/>
    </row>
    <row r="71" spans="1:8" x14ac:dyDescent="0.25">
      <c r="B71" s="153"/>
      <c r="C71" s="153"/>
      <c r="D71" s="153"/>
      <c r="E71" s="153"/>
      <c r="F71" s="153"/>
      <c r="G71" s="153"/>
      <c r="H71" s="153"/>
    </row>
    <row r="73" spans="1:8" x14ac:dyDescent="0.25">
      <c r="A73" s="21"/>
    </row>
    <row r="74" spans="1:8" x14ac:dyDescent="0.25">
      <c r="A74" s="21"/>
    </row>
    <row r="75" spans="1:8" x14ac:dyDescent="0.25">
      <c r="A75" s="21"/>
    </row>
    <row r="76" spans="1:8" x14ac:dyDescent="0.25">
      <c r="A76" s="21"/>
    </row>
    <row r="77" spans="1:8" x14ac:dyDescent="0.25">
      <c r="A77" s="21"/>
    </row>
    <row r="78" spans="1:8" x14ac:dyDescent="0.25">
      <c r="A78" s="21"/>
    </row>
    <row r="79" spans="1:8" x14ac:dyDescent="0.25">
      <c r="A79" s="21"/>
    </row>
    <row r="80" spans="1:8" x14ac:dyDescent="0.25">
      <c r="A80" s="21"/>
    </row>
    <row r="81" spans="1:1" x14ac:dyDescent="0.25">
      <c r="A81" s="21"/>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 ref="B23:H23"/>
    <mergeCell ref="B27:H27"/>
    <mergeCell ref="B71:H71"/>
    <mergeCell ref="F17:G18"/>
    <mergeCell ref="D17:D18"/>
    <mergeCell ref="E17:E18"/>
    <mergeCell ref="B21:H21"/>
    <mergeCell ref="B25:H25"/>
    <mergeCell ref="B22:H22"/>
    <mergeCell ref="B19:H19"/>
    <mergeCell ref="B30:H30"/>
    <mergeCell ref="B29:H29"/>
    <mergeCell ref="B24:H24"/>
    <mergeCell ref="B26:H26"/>
    <mergeCell ref="B69:H69"/>
    <mergeCell ref="B70:H70"/>
    <mergeCell ref="B64:H64"/>
    <mergeCell ref="B65:H65"/>
    <mergeCell ref="B66:H66"/>
    <mergeCell ref="B67:H67"/>
    <mergeCell ref="B68:H68"/>
    <mergeCell ref="B63:H63"/>
    <mergeCell ref="B55:H55"/>
    <mergeCell ref="B56:H56"/>
    <mergeCell ref="B59:H59"/>
    <mergeCell ref="B58:H58"/>
    <mergeCell ref="B57:H57"/>
    <mergeCell ref="B60:H60"/>
    <mergeCell ref="B61:H61"/>
    <mergeCell ref="B62:H62"/>
    <mergeCell ref="A2:H2"/>
    <mergeCell ref="A1:D1"/>
    <mergeCell ref="E1:G1"/>
    <mergeCell ref="B48:H48"/>
    <mergeCell ref="B28:H28"/>
    <mergeCell ref="B47:C47"/>
    <mergeCell ref="F47:H47"/>
    <mergeCell ref="B44:H44"/>
    <mergeCell ref="B46:H46"/>
    <mergeCell ref="B45:H45"/>
    <mergeCell ref="B20:H20"/>
    <mergeCell ref="C17:C18"/>
    <mergeCell ref="B31:H31"/>
    <mergeCell ref="B32:H32"/>
    <mergeCell ref="B33:H33"/>
    <mergeCell ref="B34:H34"/>
    <mergeCell ref="B40:H40"/>
    <mergeCell ref="B41:H42"/>
    <mergeCell ref="B43:H43"/>
    <mergeCell ref="B52:H53"/>
    <mergeCell ref="B54:H54"/>
    <mergeCell ref="B51:H51"/>
    <mergeCell ref="F49:H49"/>
    <mergeCell ref="F50:H50"/>
    <mergeCell ref="B50:E50"/>
    <mergeCell ref="B49:E49"/>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68580</xdr:colOff>
                    <xdr:row>42</xdr:row>
                    <xdr:rowOff>68580</xdr:rowOff>
                  </from>
                  <to>
                    <xdr:col>2</xdr:col>
                    <xdr:colOff>83820</xdr:colOff>
                    <xdr:row>42</xdr:row>
                    <xdr:rowOff>243840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144780</xdr:colOff>
                    <xdr:row>42</xdr:row>
                    <xdr:rowOff>76200</xdr:rowOff>
                  </from>
                  <to>
                    <xdr:col>3</xdr:col>
                    <xdr:colOff>563880</xdr:colOff>
                    <xdr:row>43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68580</xdr:colOff>
                    <xdr:row>48</xdr:row>
                    <xdr:rowOff>53340</xdr:rowOff>
                  </from>
                  <to>
                    <xdr:col>5</xdr:col>
                    <xdr:colOff>487680</xdr:colOff>
                    <xdr:row>48</xdr:row>
                    <xdr:rowOff>198120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53340</xdr:colOff>
                    <xdr:row>48</xdr:row>
                    <xdr:rowOff>53340</xdr:rowOff>
                  </from>
                  <to>
                    <xdr:col>6</xdr:col>
                    <xdr:colOff>472440</xdr:colOff>
                    <xdr:row>48</xdr:row>
                    <xdr:rowOff>205740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68580</xdr:colOff>
                    <xdr:row>53</xdr:row>
                    <xdr:rowOff>53340</xdr:rowOff>
                  </from>
                  <to>
                    <xdr:col>2</xdr:col>
                    <xdr:colOff>83820</xdr:colOff>
                    <xdr:row>53</xdr:row>
                    <xdr:rowOff>198120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144780</xdr:colOff>
                    <xdr:row>53</xdr:row>
                    <xdr:rowOff>53340</xdr:rowOff>
                  </from>
                  <to>
                    <xdr:col>3</xdr:col>
                    <xdr:colOff>563880</xdr:colOff>
                    <xdr:row>53</xdr:row>
                    <xdr:rowOff>205740</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61</xdr:row>
                    <xdr:rowOff>53340</xdr:rowOff>
                  </from>
                  <to>
                    <xdr:col>3</xdr:col>
                    <xdr:colOff>601980</xdr:colOff>
                    <xdr:row>62</xdr:row>
                    <xdr:rowOff>7620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68580</xdr:colOff>
                    <xdr:row>61</xdr:row>
                    <xdr:rowOff>60960</xdr:rowOff>
                  </from>
                  <to>
                    <xdr:col>4</xdr:col>
                    <xdr:colOff>487680</xdr:colOff>
                    <xdr:row>62</xdr:row>
                    <xdr:rowOff>15240</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64</xdr:row>
                    <xdr:rowOff>53340</xdr:rowOff>
                  </from>
                  <to>
                    <xdr:col>3</xdr:col>
                    <xdr:colOff>601980</xdr:colOff>
                    <xdr:row>65</xdr:row>
                    <xdr:rowOff>7620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68580</xdr:colOff>
                    <xdr:row>64</xdr:row>
                    <xdr:rowOff>60960</xdr:rowOff>
                  </from>
                  <to>
                    <xdr:col>4</xdr:col>
                    <xdr:colOff>487680</xdr:colOff>
                    <xdr:row>65</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7"/>
  <sheetViews>
    <sheetView showGridLines="0" topLeftCell="A28" zoomScaleNormal="100" workbookViewId="0">
      <selection activeCell="Y45" sqref="Y45"/>
    </sheetView>
  </sheetViews>
  <sheetFormatPr defaultRowHeight="13.2" x14ac:dyDescent="0.25"/>
  <cols>
    <col min="1" max="1" width="4.5546875" style="8" bestFit="1" customWidth="1"/>
    <col min="2" max="2" width="5.6640625" customWidth="1"/>
    <col min="4" max="4" width="16.5546875" customWidth="1"/>
    <col min="5" max="5" width="16.33203125" customWidth="1"/>
    <col min="9" max="9" width="11.44140625" customWidth="1"/>
  </cols>
  <sheetData>
    <row r="1" spans="1:9" x14ac:dyDescent="0.25">
      <c r="A1" s="256" t="s">
        <v>252</v>
      </c>
      <c r="B1" s="256"/>
      <c r="C1" s="256"/>
      <c r="D1" s="256"/>
      <c r="E1" s="257" t="str">
        <f>'Title Page'!A5</f>
        <v>December 31, 2023</v>
      </c>
      <c r="F1" s="258"/>
      <c r="G1" s="258"/>
      <c r="H1" s="19"/>
      <c r="I1" s="19" t="s">
        <v>249</v>
      </c>
    </row>
    <row r="2" spans="1:9" x14ac:dyDescent="0.25">
      <c r="A2" s="184">
        <f>'2.Balance Sheet'!A2</f>
        <v>0</v>
      </c>
      <c r="B2" s="184"/>
      <c r="C2" s="184"/>
      <c r="D2" s="184"/>
      <c r="E2" s="184"/>
      <c r="F2" s="184"/>
      <c r="G2" s="184"/>
      <c r="H2" s="184"/>
      <c r="I2" s="184"/>
    </row>
    <row r="3" spans="1:9" x14ac:dyDescent="0.25">
      <c r="A3" s="279" t="s">
        <v>126</v>
      </c>
      <c r="B3" s="280"/>
      <c r="C3" s="280"/>
      <c r="D3" s="280"/>
      <c r="E3" s="280"/>
      <c r="F3" s="280"/>
      <c r="G3" s="280"/>
      <c r="H3" s="280"/>
      <c r="I3" s="281"/>
    </row>
    <row r="4" spans="1:9" x14ac:dyDescent="0.25">
      <c r="A4" s="282"/>
      <c r="B4" s="283"/>
      <c r="C4" s="283"/>
      <c r="D4" s="283"/>
      <c r="E4" s="283"/>
      <c r="F4" s="283"/>
      <c r="G4" s="283"/>
      <c r="H4" s="283"/>
      <c r="I4" s="284"/>
    </row>
    <row r="5" spans="1:9" x14ac:dyDescent="0.25">
      <c r="B5" s="167"/>
      <c r="C5" s="167"/>
      <c r="D5" s="167"/>
      <c r="E5" s="167"/>
      <c r="F5" s="167"/>
      <c r="G5" s="167"/>
      <c r="H5" s="167"/>
      <c r="I5" s="167"/>
    </row>
    <row r="6" spans="1:9" ht="12.75" customHeight="1" x14ac:dyDescent="0.25">
      <c r="A6" s="22" t="s">
        <v>57</v>
      </c>
      <c r="B6" s="354" t="s">
        <v>419</v>
      </c>
      <c r="C6" s="355"/>
      <c r="D6" s="355"/>
      <c r="E6" s="355"/>
      <c r="F6" s="355"/>
      <c r="G6" s="355"/>
      <c r="H6" s="355"/>
      <c r="I6" s="355"/>
    </row>
    <row r="7" spans="1:9" x14ac:dyDescent="0.25">
      <c r="A7" s="22"/>
      <c r="B7" s="355"/>
      <c r="C7" s="355"/>
      <c r="D7" s="355"/>
      <c r="E7" s="355"/>
      <c r="F7" s="355"/>
      <c r="G7" s="355"/>
      <c r="H7" s="355"/>
      <c r="I7" s="355"/>
    </row>
    <row r="8" spans="1:9" ht="12.75" customHeight="1" x14ac:dyDescent="0.25">
      <c r="A8" s="22"/>
      <c r="B8" s="357" t="s">
        <v>408</v>
      </c>
      <c r="C8" s="357"/>
      <c r="D8" s="357"/>
      <c r="E8" s="357"/>
      <c r="F8" s="357"/>
      <c r="G8" s="357"/>
      <c r="H8" s="357"/>
      <c r="I8" s="357"/>
    </row>
    <row r="9" spans="1:9" x14ac:dyDescent="0.25">
      <c r="A9" s="22"/>
      <c r="B9" s="357"/>
      <c r="C9" s="357"/>
      <c r="D9" s="357"/>
      <c r="E9" s="357"/>
      <c r="F9" s="357"/>
      <c r="G9" s="357"/>
      <c r="H9" s="357"/>
      <c r="I9" s="357"/>
    </row>
    <row r="10" spans="1:9" ht="12.75" customHeight="1" x14ac:dyDescent="0.25">
      <c r="A10" s="22"/>
      <c r="B10" s="357" t="s">
        <v>409</v>
      </c>
      <c r="C10" s="357"/>
      <c r="D10" s="357"/>
      <c r="E10" s="357"/>
      <c r="F10" s="357"/>
      <c r="G10" s="357"/>
      <c r="H10" s="357"/>
      <c r="I10" s="357"/>
    </row>
    <row r="11" spans="1:9" x14ac:dyDescent="0.25">
      <c r="A11" s="22"/>
      <c r="B11" s="357"/>
      <c r="C11" s="357"/>
      <c r="D11" s="357"/>
      <c r="E11" s="357"/>
      <c r="F11" s="357"/>
      <c r="G11" s="357"/>
      <c r="H11" s="357"/>
      <c r="I11" s="357"/>
    </row>
    <row r="12" spans="1:9" x14ac:dyDescent="0.25">
      <c r="A12" s="22"/>
      <c r="B12" s="340" t="s">
        <v>410</v>
      </c>
      <c r="C12" s="340"/>
      <c r="D12" s="340"/>
      <c r="E12" s="340"/>
      <c r="F12" s="340"/>
      <c r="G12" s="340"/>
      <c r="H12" s="340"/>
      <c r="I12" s="340"/>
    </row>
    <row r="13" spans="1:9" ht="12.75" customHeight="1" x14ac:dyDescent="0.25">
      <c r="A13" s="22"/>
      <c r="B13" s="357" t="s">
        <v>411</v>
      </c>
      <c r="C13" s="357"/>
      <c r="D13" s="357"/>
      <c r="E13" s="357"/>
      <c r="F13" s="357"/>
      <c r="G13" s="357"/>
      <c r="H13" s="357"/>
      <c r="I13" s="357"/>
    </row>
    <row r="14" spans="1:9" x14ac:dyDescent="0.25">
      <c r="A14" s="22"/>
      <c r="B14" s="357"/>
      <c r="C14" s="357"/>
      <c r="D14" s="357"/>
      <c r="E14" s="357"/>
      <c r="F14" s="357"/>
      <c r="G14" s="357"/>
      <c r="H14" s="357"/>
      <c r="I14" s="357"/>
    </row>
    <row r="15" spans="1:9" x14ac:dyDescent="0.25">
      <c r="A15" s="22"/>
      <c r="B15" s="340" t="s">
        <v>412</v>
      </c>
      <c r="C15" s="340"/>
      <c r="D15" s="340"/>
      <c r="E15" s="340"/>
      <c r="F15" s="340"/>
      <c r="G15" s="340"/>
      <c r="H15" s="340"/>
      <c r="I15" s="340"/>
    </row>
    <row r="16" spans="1:9" ht="19.5" customHeight="1" x14ac:dyDescent="0.25">
      <c r="A16" s="22"/>
      <c r="B16" s="340"/>
      <c r="C16" s="340"/>
      <c r="D16" s="340"/>
      <c r="E16" s="340"/>
      <c r="F16" s="340"/>
      <c r="G16" s="340"/>
      <c r="H16" s="340"/>
      <c r="I16" s="340"/>
    </row>
    <row r="17" spans="1:9" x14ac:dyDescent="0.25">
      <c r="A17" s="352" t="s">
        <v>415</v>
      </c>
      <c r="B17" s="153"/>
      <c r="C17" s="153"/>
      <c r="D17" s="153"/>
      <c r="E17" s="153"/>
      <c r="F17" s="99"/>
      <c r="G17" s="99"/>
      <c r="H17" s="99"/>
      <c r="I17" s="99"/>
    </row>
    <row r="18" spans="1:9" x14ac:dyDescent="0.25">
      <c r="A18" s="22"/>
      <c r="B18" s="341"/>
      <c r="C18" s="341"/>
      <c r="D18" s="341"/>
      <c r="E18" s="341"/>
      <c r="F18" s="341"/>
      <c r="G18" s="341"/>
      <c r="H18" s="341"/>
      <c r="I18" s="341"/>
    </row>
    <row r="19" spans="1:9" x14ac:dyDescent="0.25">
      <c r="B19" s="356"/>
      <c r="C19" s="356"/>
      <c r="D19" s="356"/>
      <c r="E19" s="356"/>
      <c r="F19" s="356"/>
      <c r="G19" s="356"/>
      <c r="H19" s="356"/>
      <c r="I19" s="356"/>
    </row>
    <row r="20" spans="1:9" x14ac:dyDescent="0.25">
      <c r="A20" s="22" t="s">
        <v>58</v>
      </c>
      <c r="B20" s="354" t="s">
        <v>417</v>
      </c>
      <c r="C20" s="354"/>
      <c r="D20" s="354"/>
      <c r="E20" s="354"/>
      <c r="F20" s="354"/>
      <c r="G20" s="354"/>
      <c r="H20" s="354"/>
      <c r="I20" s="354"/>
    </row>
    <row r="21" spans="1:9" x14ac:dyDescent="0.25">
      <c r="A21" s="22"/>
      <c r="B21" s="354"/>
      <c r="C21" s="354"/>
      <c r="D21" s="354"/>
      <c r="E21" s="354"/>
      <c r="F21" s="354"/>
      <c r="G21" s="354"/>
      <c r="H21" s="354"/>
      <c r="I21" s="354"/>
    </row>
    <row r="22" spans="1:9" x14ac:dyDescent="0.25">
      <c r="A22" s="22"/>
      <c r="B22" s="355"/>
      <c r="C22" s="355"/>
      <c r="D22" s="355"/>
      <c r="E22" s="355"/>
      <c r="F22" s="355"/>
      <c r="G22" s="355"/>
      <c r="H22" s="355"/>
      <c r="I22" s="355"/>
    </row>
    <row r="23" spans="1:9" ht="19.5" customHeight="1" x14ac:dyDescent="0.25">
      <c r="A23" s="22"/>
      <c r="B23" s="340"/>
      <c r="C23" s="340"/>
      <c r="D23" s="340"/>
      <c r="E23" s="340"/>
      <c r="F23" s="340"/>
      <c r="G23" s="340"/>
      <c r="H23" s="340"/>
      <c r="I23" s="340"/>
    </row>
    <row r="24" spans="1:9" ht="12.75" customHeight="1" x14ac:dyDescent="0.25">
      <c r="A24" s="352" t="s">
        <v>418</v>
      </c>
      <c r="B24" s="153"/>
      <c r="C24" s="153"/>
      <c r="D24" s="153"/>
      <c r="E24" s="153"/>
      <c r="F24" s="99"/>
      <c r="G24" s="99"/>
      <c r="H24" s="99"/>
      <c r="I24" s="99"/>
    </row>
    <row r="25" spans="1:9" ht="12.75" customHeight="1" x14ac:dyDescent="0.25">
      <c r="A25" s="22"/>
      <c r="B25" s="341"/>
      <c r="C25" s="341"/>
      <c r="D25" s="341"/>
      <c r="E25" s="341"/>
      <c r="F25" s="341"/>
      <c r="G25" s="341"/>
      <c r="H25" s="341"/>
      <c r="I25" s="341"/>
    </row>
    <row r="26" spans="1:9" ht="12.75" customHeight="1" x14ac:dyDescent="0.25">
      <c r="A26" s="22"/>
      <c r="B26" s="132"/>
      <c r="C26" s="132"/>
      <c r="D26" s="132"/>
      <c r="E26" s="132"/>
      <c r="F26" s="132"/>
      <c r="G26" s="132"/>
      <c r="H26" s="132"/>
      <c r="I26" s="132"/>
    </row>
    <row r="27" spans="1:9" ht="12.75" customHeight="1" x14ac:dyDescent="0.25">
      <c r="A27" s="22" t="s">
        <v>59</v>
      </c>
      <c r="B27" s="340" t="s">
        <v>413</v>
      </c>
      <c r="C27" s="340"/>
      <c r="D27" s="340"/>
      <c r="E27" s="340"/>
      <c r="F27" s="340"/>
      <c r="G27" s="340"/>
      <c r="H27" s="340"/>
      <c r="I27" s="340"/>
    </row>
    <row r="28" spans="1:9" ht="20.25" customHeight="1" x14ac:dyDescent="0.25">
      <c r="B28" s="158"/>
      <c r="C28" s="158"/>
      <c r="D28" s="158"/>
      <c r="E28" s="158"/>
      <c r="F28" s="158"/>
      <c r="G28" s="158"/>
      <c r="H28" s="158"/>
      <c r="I28" s="158"/>
    </row>
    <row r="29" spans="1:9" x14ac:dyDescent="0.25">
      <c r="A29" s="22" t="s">
        <v>61</v>
      </c>
      <c r="B29" s="340" t="s">
        <v>416</v>
      </c>
      <c r="C29" s="153"/>
      <c r="D29" s="153"/>
      <c r="E29" s="153"/>
      <c r="F29" s="153"/>
      <c r="G29" s="153"/>
      <c r="H29" s="353"/>
      <c r="I29" s="172"/>
    </row>
    <row r="30" spans="1:9" x14ac:dyDescent="0.25">
      <c r="A30" s="22"/>
      <c r="B30" s="341"/>
      <c r="C30" s="341"/>
      <c r="D30" s="341"/>
      <c r="E30" s="341"/>
      <c r="F30" s="341"/>
      <c r="G30" s="341"/>
      <c r="H30" s="341"/>
      <c r="I30" s="341"/>
    </row>
    <row r="31" spans="1:9" x14ac:dyDescent="0.25">
      <c r="A31" s="22"/>
      <c r="B31" s="356"/>
      <c r="C31" s="356"/>
      <c r="D31" s="356"/>
      <c r="E31" s="356"/>
      <c r="F31" s="356"/>
      <c r="G31" s="356"/>
      <c r="H31" s="356"/>
      <c r="I31" s="356"/>
    </row>
    <row r="32" spans="1:9" x14ac:dyDescent="0.25">
      <c r="A32" s="22" t="s">
        <v>60</v>
      </c>
      <c r="B32" s="340" t="s">
        <v>414</v>
      </c>
      <c r="C32" s="340"/>
      <c r="D32" s="340"/>
      <c r="E32" s="340"/>
      <c r="F32" s="340"/>
      <c r="G32" s="340"/>
      <c r="H32" s="340"/>
      <c r="I32" s="340"/>
    </row>
    <row r="33" spans="1:9" ht="19.5" customHeight="1" x14ac:dyDescent="0.25">
      <c r="A33" s="22"/>
      <c r="B33" s="340"/>
      <c r="C33" s="340"/>
      <c r="D33" s="340"/>
      <c r="E33" s="340"/>
      <c r="F33" s="340"/>
      <c r="G33" s="340"/>
      <c r="H33" s="340"/>
      <c r="I33" s="340"/>
    </row>
    <row r="34" spans="1:9" x14ac:dyDescent="0.25">
      <c r="A34" s="22" t="s">
        <v>62</v>
      </c>
      <c r="B34" s="340" t="s">
        <v>127</v>
      </c>
      <c r="C34" s="340"/>
      <c r="D34" s="340"/>
      <c r="E34" s="340"/>
      <c r="F34" s="340"/>
      <c r="G34" s="340"/>
      <c r="H34" s="340"/>
      <c r="I34" s="340"/>
    </row>
    <row r="35" spans="1:9" x14ac:dyDescent="0.25">
      <c r="A35" s="22"/>
      <c r="B35" s="341"/>
      <c r="C35" s="341"/>
      <c r="D35" s="341"/>
      <c r="E35" s="341"/>
      <c r="F35" s="341"/>
      <c r="G35" s="341"/>
      <c r="H35" s="341"/>
      <c r="I35" s="341"/>
    </row>
    <row r="36" spans="1:9" x14ac:dyDescent="0.25">
      <c r="A36" s="22"/>
      <c r="B36" s="347"/>
      <c r="C36" s="347"/>
      <c r="D36" s="347"/>
      <c r="E36" s="347"/>
      <c r="F36" s="347"/>
      <c r="G36" s="347"/>
      <c r="H36" s="347"/>
      <c r="I36" s="347"/>
    </row>
    <row r="37" spans="1:9" x14ac:dyDescent="0.25">
      <c r="A37" s="22"/>
      <c r="B37" s="356"/>
      <c r="C37" s="356"/>
      <c r="D37" s="356"/>
      <c r="E37" s="356"/>
      <c r="F37" s="356"/>
      <c r="G37" s="356"/>
      <c r="H37" s="356"/>
      <c r="I37" s="356"/>
    </row>
    <row r="38" spans="1:9" x14ac:dyDescent="0.25">
      <c r="A38" s="22" t="s">
        <v>29</v>
      </c>
      <c r="B38" s="340" t="s">
        <v>403</v>
      </c>
      <c r="C38" s="340"/>
      <c r="D38" s="340"/>
      <c r="E38" s="340"/>
      <c r="F38" s="340"/>
      <c r="G38" s="340"/>
      <c r="H38" s="340"/>
      <c r="I38" s="340"/>
    </row>
    <row r="39" spans="1:9" ht="20.25" customHeight="1" x14ac:dyDescent="0.25">
      <c r="A39" s="22"/>
      <c r="B39" s="340"/>
      <c r="C39" s="340"/>
      <c r="D39" s="340"/>
      <c r="E39" s="340"/>
      <c r="F39" s="340"/>
      <c r="G39" s="340"/>
      <c r="H39" s="340"/>
      <c r="I39" s="340"/>
    </row>
    <row r="40" spans="1:9" x14ac:dyDescent="0.25">
      <c r="A40" s="22"/>
      <c r="B40" s="341"/>
      <c r="C40" s="341"/>
      <c r="D40" s="341"/>
      <c r="E40" s="341"/>
      <c r="F40" s="341"/>
      <c r="G40" s="341"/>
      <c r="H40" s="341"/>
      <c r="I40" s="341"/>
    </row>
    <row r="41" spans="1:9" x14ac:dyDescent="0.25">
      <c r="A41" s="22"/>
      <c r="B41" s="356"/>
      <c r="C41" s="356"/>
      <c r="D41" s="356"/>
      <c r="E41" s="356"/>
      <c r="F41" s="356"/>
      <c r="G41" s="356"/>
      <c r="H41" s="356"/>
      <c r="I41" s="356"/>
    </row>
    <row r="42" spans="1:9" ht="18.75" customHeight="1" x14ac:dyDescent="0.25">
      <c r="A42" s="8" t="s">
        <v>30</v>
      </c>
      <c r="B42" s="153" t="s">
        <v>128</v>
      </c>
      <c r="C42" s="153"/>
      <c r="D42" s="153"/>
      <c r="E42" s="153"/>
      <c r="F42" s="153"/>
      <c r="G42" s="153"/>
      <c r="H42" s="153"/>
      <c r="I42" s="153"/>
    </row>
    <row r="43" spans="1:9" x14ac:dyDescent="0.25">
      <c r="B43" s="153" t="s">
        <v>132</v>
      </c>
      <c r="C43" s="153"/>
      <c r="D43" s="153"/>
      <c r="E43" s="153"/>
      <c r="F43" s="359"/>
      <c r="G43" s="359"/>
      <c r="H43" s="359"/>
    </row>
    <row r="44" spans="1:9" x14ac:dyDescent="0.25">
      <c r="B44" s="153" t="s">
        <v>133</v>
      </c>
      <c r="C44" s="153"/>
      <c r="D44" s="153"/>
      <c r="E44" s="153"/>
      <c r="F44" s="358"/>
      <c r="G44" s="358"/>
      <c r="H44" s="358"/>
    </row>
    <row r="45" spans="1:9" x14ac:dyDescent="0.25">
      <c r="B45" s="153"/>
      <c r="C45" s="153"/>
      <c r="D45" s="153"/>
      <c r="E45" s="153"/>
      <c r="F45" s="153"/>
      <c r="G45" s="153"/>
      <c r="H45" s="153"/>
      <c r="I45" s="153"/>
    </row>
    <row r="46" spans="1:9" ht="12.75" customHeight="1" x14ac:dyDescent="0.25">
      <c r="A46" s="8" t="s">
        <v>31</v>
      </c>
      <c r="B46" s="355" t="s">
        <v>432</v>
      </c>
      <c r="C46" s="355"/>
      <c r="D46" s="355"/>
      <c r="E46" s="355"/>
      <c r="F46" s="355"/>
      <c r="G46" s="355"/>
      <c r="H46" s="355"/>
      <c r="I46" s="355"/>
    </row>
    <row r="47" spans="1:9" x14ac:dyDescent="0.25">
      <c r="B47" s="355"/>
      <c r="C47" s="355"/>
      <c r="D47" s="355"/>
      <c r="E47" s="355"/>
      <c r="F47" s="355"/>
      <c r="G47" s="355"/>
      <c r="H47" s="355"/>
      <c r="I47" s="355"/>
    </row>
    <row r="48" spans="1:9" ht="20.25" customHeight="1" x14ac:dyDescent="0.25">
      <c r="B48" s="338"/>
      <c r="C48" s="338"/>
      <c r="D48" s="338"/>
      <c r="E48" s="338"/>
      <c r="F48" s="338"/>
      <c r="G48" s="338"/>
      <c r="H48" s="338"/>
      <c r="I48" s="338"/>
    </row>
    <row r="49" spans="1:9" x14ac:dyDescent="0.25">
      <c r="B49" s="153" t="s">
        <v>36</v>
      </c>
      <c r="C49" s="153"/>
      <c r="D49" s="153"/>
      <c r="E49" s="153"/>
      <c r="F49" s="153"/>
      <c r="G49" s="153"/>
      <c r="H49" s="153"/>
      <c r="I49" s="153"/>
    </row>
    <row r="50" spans="1:9" x14ac:dyDescent="0.25">
      <c r="B50" s="341"/>
      <c r="C50" s="341"/>
      <c r="D50" s="341"/>
      <c r="E50" s="341"/>
      <c r="F50" s="341"/>
      <c r="G50" s="341"/>
      <c r="H50" s="341"/>
      <c r="I50" s="341"/>
    </row>
    <row r="51" spans="1:9" x14ac:dyDescent="0.25">
      <c r="B51" s="167"/>
      <c r="C51" s="167"/>
      <c r="D51" s="167"/>
      <c r="E51" s="167"/>
      <c r="F51" s="167"/>
      <c r="G51" s="167"/>
      <c r="H51" s="167"/>
      <c r="I51" s="167"/>
    </row>
    <row r="52" spans="1:9" ht="23.25" customHeight="1" x14ac:dyDescent="0.25">
      <c r="A52" s="8" t="s">
        <v>32</v>
      </c>
      <c r="B52" t="s">
        <v>129</v>
      </c>
      <c r="F52" s="153"/>
      <c r="G52" s="153"/>
      <c r="H52" s="153"/>
      <c r="I52" s="153"/>
    </row>
    <row r="53" spans="1:9" x14ac:dyDescent="0.25">
      <c r="B53" s="153"/>
      <c r="C53" s="153"/>
      <c r="D53" s="153"/>
      <c r="E53" s="153"/>
      <c r="F53" s="153"/>
      <c r="G53" s="153"/>
      <c r="H53" s="153"/>
      <c r="I53" s="153"/>
    </row>
    <row r="54" spans="1:9" x14ac:dyDescent="0.25">
      <c r="A54" s="8" t="s">
        <v>33</v>
      </c>
      <c r="B54" s="153" t="s">
        <v>130</v>
      </c>
      <c r="C54" s="153"/>
      <c r="D54" s="153"/>
      <c r="E54" s="153"/>
      <c r="F54" s="153"/>
      <c r="G54" s="153"/>
      <c r="H54" s="153"/>
      <c r="I54" s="153"/>
    </row>
    <row r="55" spans="1:9" x14ac:dyDescent="0.25">
      <c r="B55" s="153"/>
      <c r="C55" s="153"/>
      <c r="D55" s="153"/>
      <c r="E55" s="153"/>
      <c r="F55" s="359"/>
      <c r="G55" s="359"/>
      <c r="H55" s="359"/>
    </row>
    <row r="56" spans="1:9" x14ac:dyDescent="0.25">
      <c r="B56" s="153"/>
      <c r="C56" s="153"/>
      <c r="D56" s="153"/>
      <c r="E56" s="153"/>
      <c r="F56" s="153"/>
      <c r="G56" s="153"/>
      <c r="H56" s="153"/>
      <c r="I56" s="153"/>
    </row>
    <row r="57" spans="1:9" ht="12.75" customHeight="1" x14ac:dyDescent="0.25">
      <c r="A57" s="8" t="s">
        <v>34</v>
      </c>
      <c r="B57" s="338" t="s">
        <v>131</v>
      </c>
      <c r="C57" s="338"/>
      <c r="D57" s="338"/>
      <c r="E57" s="338"/>
      <c r="F57" s="338"/>
      <c r="G57" s="338"/>
      <c r="H57" s="338"/>
      <c r="I57" s="338"/>
    </row>
    <row r="58" spans="1:9" x14ac:dyDescent="0.25">
      <c r="B58" s="338"/>
      <c r="C58" s="338"/>
      <c r="D58" s="338"/>
      <c r="E58" s="338"/>
      <c r="F58" s="338"/>
      <c r="G58" s="338"/>
      <c r="H58" s="338"/>
      <c r="I58" s="338"/>
    </row>
    <row r="59" spans="1:9" x14ac:dyDescent="0.25">
      <c r="B59" s="360"/>
      <c r="C59" s="360"/>
      <c r="D59" s="360"/>
      <c r="E59" s="360"/>
      <c r="F59" s="360"/>
      <c r="G59" s="360"/>
      <c r="H59" s="360"/>
      <c r="I59" s="360"/>
    </row>
    <row r="60" spans="1:9" x14ac:dyDescent="0.25">
      <c r="B60" s="361"/>
      <c r="C60" s="361"/>
      <c r="D60" s="361"/>
      <c r="E60" s="361"/>
      <c r="F60" s="361"/>
      <c r="G60" s="361"/>
      <c r="H60" s="361"/>
      <c r="I60" s="361"/>
    </row>
    <row r="61" spans="1:9" x14ac:dyDescent="0.25">
      <c r="B61" s="167"/>
      <c r="C61" s="167"/>
      <c r="D61" s="167"/>
      <c r="E61" s="167"/>
      <c r="F61" s="167"/>
      <c r="G61" s="167"/>
      <c r="H61" s="167"/>
      <c r="I61" s="167"/>
    </row>
    <row r="62" spans="1:9" ht="12.75" customHeight="1" x14ac:dyDescent="0.25">
      <c r="A62" s="8" t="s">
        <v>37</v>
      </c>
      <c r="B62" s="354" t="s">
        <v>476</v>
      </c>
      <c r="C62" s="355"/>
      <c r="D62" s="355"/>
      <c r="E62" s="355"/>
      <c r="F62" s="355"/>
      <c r="G62" s="355"/>
      <c r="H62" s="355"/>
      <c r="I62" s="355"/>
    </row>
    <row r="63" spans="1:9" x14ac:dyDescent="0.25">
      <c r="B63" s="355"/>
      <c r="C63" s="355"/>
      <c r="D63" s="355"/>
      <c r="E63" s="355"/>
      <c r="F63" s="355"/>
      <c r="G63" s="355"/>
      <c r="H63" s="355"/>
      <c r="I63" s="355"/>
    </row>
    <row r="64" spans="1:9" x14ac:dyDescent="0.25">
      <c r="B64" s="132" t="s">
        <v>420</v>
      </c>
      <c r="C64" s="133"/>
      <c r="D64" s="133"/>
      <c r="E64" s="133"/>
      <c r="F64" s="133"/>
      <c r="G64" s="133"/>
      <c r="H64" s="133"/>
      <c r="I64" s="133"/>
    </row>
    <row r="65" spans="2:9" ht="18.75" customHeight="1" x14ac:dyDescent="0.25">
      <c r="B65" s="338"/>
      <c r="C65" s="338"/>
      <c r="D65" s="338"/>
      <c r="E65" s="338"/>
      <c r="F65" s="338"/>
      <c r="G65" s="338"/>
      <c r="H65" s="338"/>
      <c r="I65" s="338"/>
    </row>
    <row r="66" spans="2:9" x14ac:dyDescent="0.25">
      <c r="B66" s="153"/>
      <c r="C66" s="153"/>
      <c r="D66" s="153"/>
      <c r="E66" s="153"/>
      <c r="F66" s="153"/>
      <c r="G66" s="153"/>
      <c r="H66" s="153"/>
      <c r="I66" s="153"/>
    </row>
    <row r="67" spans="2:9" x14ac:dyDescent="0.25">
      <c r="B67" s="153"/>
      <c r="C67" s="153"/>
      <c r="D67" s="153"/>
      <c r="E67" s="153"/>
      <c r="F67" s="153"/>
      <c r="G67" s="153"/>
      <c r="H67" s="153"/>
      <c r="I67" s="153"/>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B10:I11"/>
    <mergeCell ref="A3:I4"/>
    <mergeCell ref="B5:I5"/>
    <mergeCell ref="B8:I9"/>
    <mergeCell ref="B6:I7"/>
    <mergeCell ref="F42:I42"/>
    <mergeCell ref="B35:I35"/>
    <mergeCell ref="B39:I39"/>
    <mergeCell ref="B40:I40"/>
    <mergeCell ref="B33:I33"/>
    <mergeCell ref="B34:I34"/>
    <mergeCell ref="B41:I41"/>
    <mergeCell ref="B36:I36"/>
    <mergeCell ref="B37:I37"/>
    <mergeCell ref="B42:E42"/>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B49:I49"/>
    <mergeCell ref="F44:H44"/>
    <mergeCell ref="F43:H43"/>
    <mergeCell ref="B46:I47"/>
    <mergeCell ref="B45:I45"/>
    <mergeCell ref="B43:E43"/>
    <mergeCell ref="B44:E44"/>
    <mergeCell ref="B48:I48"/>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A17:E17"/>
    <mergeCell ref="B29:G29"/>
    <mergeCell ref="H29:I29"/>
    <mergeCell ref="B20:I22"/>
    <mergeCell ref="A24:E24"/>
    <mergeCell ref="B25:I25"/>
  </mergeCells>
  <phoneticPr fontId="0" type="noConversion"/>
  <pageMargins left="0.75" right="0.75" top="1" bottom="1" header="0.5" footer="0.5"/>
  <pageSetup paperSize="5"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106680</xdr:colOff>
                    <xdr:row>15</xdr:row>
                    <xdr:rowOff>53340</xdr:rowOff>
                  </from>
                  <to>
                    <xdr:col>2</xdr:col>
                    <xdr:colOff>121920</xdr:colOff>
                    <xdr:row>15</xdr:row>
                    <xdr:rowOff>213360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182880</xdr:colOff>
                    <xdr:row>15</xdr:row>
                    <xdr:rowOff>60960</xdr:rowOff>
                  </from>
                  <to>
                    <xdr:col>3</xdr:col>
                    <xdr:colOff>601980</xdr:colOff>
                    <xdr:row>15</xdr:row>
                    <xdr:rowOff>220980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106680</xdr:colOff>
                    <xdr:row>27</xdr:row>
                    <xdr:rowOff>53340</xdr:rowOff>
                  </from>
                  <to>
                    <xdr:col>2</xdr:col>
                    <xdr:colOff>121920</xdr:colOff>
                    <xdr:row>27</xdr:row>
                    <xdr:rowOff>213360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182880</xdr:colOff>
                    <xdr:row>27</xdr:row>
                    <xdr:rowOff>60960</xdr:rowOff>
                  </from>
                  <to>
                    <xdr:col>3</xdr:col>
                    <xdr:colOff>601980</xdr:colOff>
                    <xdr:row>27</xdr:row>
                    <xdr:rowOff>220980</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106680</xdr:colOff>
                    <xdr:row>32</xdr:row>
                    <xdr:rowOff>53340</xdr:rowOff>
                  </from>
                  <to>
                    <xdr:col>2</xdr:col>
                    <xdr:colOff>121920</xdr:colOff>
                    <xdr:row>32</xdr:row>
                    <xdr:rowOff>213360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182880</xdr:colOff>
                    <xdr:row>32</xdr:row>
                    <xdr:rowOff>60960</xdr:rowOff>
                  </from>
                  <to>
                    <xdr:col>3</xdr:col>
                    <xdr:colOff>601980</xdr:colOff>
                    <xdr:row>32</xdr:row>
                    <xdr:rowOff>220980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106680</xdr:colOff>
                    <xdr:row>38</xdr:row>
                    <xdr:rowOff>53340</xdr:rowOff>
                  </from>
                  <to>
                    <xdr:col>2</xdr:col>
                    <xdr:colOff>121920</xdr:colOff>
                    <xdr:row>38</xdr:row>
                    <xdr:rowOff>213360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182880</xdr:colOff>
                    <xdr:row>38</xdr:row>
                    <xdr:rowOff>60960</xdr:rowOff>
                  </from>
                  <to>
                    <xdr:col>3</xdr:col>
                    <xdr:colOff>601980</xdr:colOff>
                    <xdr:row>38</xdr:row>
                    <xdr:rowOff>220980</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106680</xdr:colOff>
                    <xdr:row>41</xdr:row>
                    <xdr:rowOff>53340</xdr:rowOff>
                  </from>
                  <to>
                    <xdr:col>5</xdr:col>
                    <xdr:colOff>510540</xdr:colOff>
                    <xdr:row>41</xdr:row>
                    <xdr:rowOff>213360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60960</xdr:rowOff>
                  </from>
                  <to>
                    <xdr:col>7</xdr:col>
                    <xdr:colOff>373380</xdr:colOff>
                    <xdr:row>41</xdr:row>
                    <xdr:rowOff>220980</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106680</xdr:colOff>
                    <xdr:row>47</xdr:row>
                    <xdr:rowOff>53340</xdr:rowOff>
                  </from>
                  <to>
                    <xdr:col>2</xdr:col>
                    <xdr:colOff>121920</xdr:colOff>
                    <xdr:row>47</xdr:row>
                    <xdr:rowOff>213360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182880</xdr:colOff>
                    <xdr:row>47</xdr:row>
                    <xdr:rowOff>60960</xdr:rowOff>
                  </from>
                  <to>
                    <xdr:col>3</xdr:col>
                    <xdr:colOff>601980</xdr:colOff>
                    <xdr:row>47</xdr:row>
                    <xdr:rowOff>220980</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106680</xdr:colOff>
                    <xdr:row>51</xdr:row>
                    <xdr:rowOff>53340</xdr:rowOff>
                  </from>
                  <to>
                    <xdr:col>5</xdr:col>
                    <xdr:colOff>510540</xdr:colOff>
                    <xdr:row>51</xdr:row>
                    <xdr:rowOff>213360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60960</xdr:rowOff>
                  </from>
                  <to>
                    <xdr:col>7</xdr:col>
                    <xdr:colOff>373380</xdr:colOff>
                    <xdr:row>51</xdr:row>
                    <xdr:rowOff>220980</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106680</xdr:colOff>
                    <xdr:row>64</xdr:row>
                    <xdr:rowOff>53340</xdr:rowOff>
                  </from>
                  <to>
                    <xdr:col>2</xdr:col>
                    <xdr:colOff>121920</xdr:colOff>
                    <xdr:row>64</xdr:row>
                    <xdr:rowOff>213360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182880</xdr:colOff>
                    <xdr:row>64</xdr:row>
                    <xdr:rowOff>60960</xdr:rowOff>
                  </from>
                  <to>
                    <xdr:col>3</xdr:col>
                    <xdr:colOff>601980</xdr:colOff>
                    <xdr:row>64</xdr:row>
                    <xdr:rowOff>220980</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106680</xdr:colOff>
                    <xdr:row>22</xdr:row>
                    <xdr:rowOff>53340</xdr:rowOff>
                  </from>
                  <to>
                    <xdr:col>2</xdr:col>
                    <xdr:colOff>121920</xdr:colOff>
                    <xdr:row>22</xdr:row>
                    <xdr:rowOff>236220</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182880</xdr:colOff>
                    <xdr:row>22</xdr:row>
                    <xdr:rowOff>60960</xdr:rowOff>
                  </from>
                  <to>
                    <xdr:col>3</xdr:col>
                    <xdr:colOff>601980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5"/>
  <sheetViews>
    <sheetView showGridLines="0" topLeftCell="A25" zoomScaleNormal="100" workbookViewId="0">
      <selection activeCell="A2" sqref="A2:J2"/>
    </sheetView>
  </sheetViews>
  <sheetFormatPr defaultRowHeight="13.2" x14ac:dyDescent="0.25"/>
  <cols>
    <col min="1" max="1" width="4.5546875" bestFit="1" customWidth="1"/>
    <col min="9" max="9" width="6.5546875" customWidth="1"/>
    <col min="10" max="10" width="9.6640625" customWidth="1"/>
  </cols>
  <sheetData>
    <row r="1" spans="1:10" x14ac:dyDescent="0.25">
      <c r="A1" s="256" t="s">
        <v>252</v>
      </c>
      <c r="B1" s="256"/>
      <c r="C1" s="256"/>
      <c r="D1" s="256"/>
      <c r="E1" s="153"/>
      <c r="F1" s="257" t="str">
        <f>'Title Page'!A5</f>
        <v>December 31, 2023</v>
      </c>
      <c r="G1" s="367"/>
      <c r="H1" s="153"/>
      <c r="I1" s="153"/>
      <c r="J1" s="19" t="s">
        <v>251</v>
      </c>
    </row>
    <row r="2" spans="1:10" x14ac:dyDescent="0.25">
      <c r="A2" s="184">
        <f>'2.Balance Sheet'!A2</f>
        <v>0</v>
      </c>
      <c r="B2" s="161"/>
      <c r="C2" s="161"/>
      <c r="D2" s="161"/>
      <c r="E2" s="161"/>
      <c r="F2" s="161"/>
      <c r="G2" s="161"/>
      <c r="H2" s="161"/>
      <c r="I2" s="161"/>
      <c r="J2" s="161"/>
    </row>
    <row r="3" spans="1:10" x14ac:dyDescent="0.25">
      <c r="A3" s="279" t="s">
        <v>126</v>
      </c>
      <c r="B3" s="280"/>
      <c r="C3" s="280"/>
      <c r="D3" s="280"/>
      <c r="E3" s="280"/>
      <c r="F3" s="280"/>
      <c r="G3" s="280"/>
      <c r="H3" s="280"/>
      <c r="I3" s="280"/>
      <c r="J3" s="365"/>
    </row>
    <row r="4" spans="1:10" x14ac:dyDescent="0.25">
      <c r="A4" s="282"/>
      <c r="B4" s="283"/>
      <c r="C4" s="283"/>
      <c r="D4" s="283"/>
      <c r="E4" s="283"/>
      <c r="F4" s="283"/>
      <c r="G4" s="283"/>
      <c r="H4" s="283"/>
      <c r="I4" s="283"/>
      <c r="J4" s="366"/>
    </row>
    <row r="5" spans="1:10" x14ac:dyDescent="0.25">
      <c r="A5" s="8" t="s">
        <v>38</v>
      </c>
      <c r="B5" s="167" t="s">
        <v>134</v>
      </c>
      <c r="C5" s="167"/>
      <c r="D5" s="167"/>
      <c r="E5" s="167"/>
      <c r="F5" s="167"/>
      <c r="G5" s="167"/>
      <c r="H5" s="167"/>
      <c r="I5" s="167"/>
      <c r="J5" s="167"/>
    </row>
    <row r="6" spans="1:10" ht="28.5" customHeight="1" x14ac:dyDescent="0.25">
      <c r="A6" s="8"/>
      <c r="B6" s="153"/>
      <c r="C6" s="153"/>
      <c r="D6" s="153"/>
      <c r="E6" s="153"/>
      <c r="F6" s="153"/>
      <c r="G6" s="153"/>
      <c r="H6" s="153"/>
      <c r="I6" s="153"/>
      <c r="J6" s="153"/>
    </row>
    <row r="7" spans="1:10" x14ac:dyDescent="0.25">
      <c r="A7" s="8"/>
      <c r="B7" s="153" t="s">
        <v>135</v>
      </c>
      <c r="C7" s="153"/>
      <c r="D7" s="341"/>
      <c r="E7" s="341"/>
      <c r="F7" s="341"/>
      <c r="G7" s="341"/>
      <c r="H7" s="341"/>
      <c r="I7" s="341"/>
      <c r="J7" s="341"/>
    </row>
    <row r="8" spans="1:10" x14ac:dyDescent="0.25">
      <c r="A8" s="8"/>
      <c r="B8" s="341"/>
      <c r="C8" s="341"/>
      <c r="D8" s="341"/>
      <c r="E8" s="341"/>
      <c r="F8" s="341"/>
      <c r="G8" s="341"/>
      <c r="H8" s="341"/>
      <c r="I8" s="341"/>
      <c r="J8" s="341"/>
    </row>
    <row r="9" spans="1:10" x14ac:dyDescent="0.25">
      <c r="A9" s="8"/>
      <c r="B9" s="347"/>
      <c r="C9" s="347"/>
      <c r="D9" s="347"/>
      <c r="E9" s="347"/>
      <c r="F9" s="347"/>
      <c r="G9" s="347"/>
      <c r="H9" s="347"/>
      <c r="I9" s="347"/>
      <c r="J9" s="347"/>
    </row>
    <row r="10" spans="1:10" x14ac:dyDescent="0.25">
      <c r="A10" s="8"/>
      <c r="B10" s="347"/>
      <c r="C10" s="347"/>
      <c r="D10" s="347"/>
      <c r="E10" s="347"/>
      <c r="F10" s="347"/>
      <c r="G10" s="347"/>
      <c r="H10" s="347"/>
      <c r="I10" s="347"/>
      <c r="J10" s="347"/>
    </row>
    <row r="11" spans="1:10" x14ac:dyDescent="0.25">
      <c r="A11" s="8"/>
      <c r="B11" s="167"/>
      <c r="C11" s="167"/>
      <c r="D11" s="167"/>
      <c r="E11" s="167"/>
      <c r="F11" s="167"/>
      <c r="G11" s="167"/>
      <c r="H11" s="167"/>
      <c r="I11" s="167"/>
      <c r="J11" s="167"/>
    </row>
    <row r="12" spans="1:10" ht="12.75" customHeight="1" x14ac:dyDescent="0.25">
      <c r="A12" s="8" t="s">
        <v>39</v>
      </c>
      <c r="B12" s="338" t="s">
        <v>136</v>
      </c>
      <c r="C12" s="338"/>
      <c r="D12" s="338"/>
      <c r="E12" s="338"/>
      <c r="F12" s="338"/>
      <c r="G12" s="338"/>
      <c r="H12" s="338"/>
      <c r="I12" s="338"/>
      <c r="J12" s="338"/>
    </row>
    <row r="13" spans="1:10" x14ac:dyDescent="0.25">
      <c r="A13" s="8"/>
      <c r="B13" s="338"/>
      <c r="C13" s="338"/>
      <c r="D13" s="338"/>
      <c r="E13" s="338"/>
      <c r="F13" s="338"/>
      <c r="G13" s="338"/>
      <c r="H13" s="338"/>
      <c r="I13" s="338"/>
      <c r="J13" s="338"/>
    </row>
    <row r="14" spans="1:10" ht="27.75" customHeight="1" x14ac:dyDescent="0.25">
      <c r="A14" s="8"/>
      <c r="B14" s="153"/>
      <c r="C14" s="153"/>
      <c r="D14" s="153"/>
      <c r="E14" s="153"/>
      <c r="F14" s="153"/>
      <c r="G14" s="153"/>
      <c r="H14" s="153"/>
      <c r="I14" s="153"/>
      <c r="J14" s="153"/>
    </row>
    <row r="15" spans="1:10" ht="23.25" customHeight="1" x14ac:dyDescent="0.25">
      <c r="A15" s="8" t="s">
        <v>40</v>
      </c>
      <c r="B15" s="153" t="s">
        <v>137</v>
      </c>
      <c r="C15" s="153"/>
      <c r="D15" s="153"/>
      <c r="E15" s="153"/>
      <c r="F15" s="153"/>
      <c r="G15" s="153"/>
      <c r="H15" s="153"/>
      <c r="I15" s="153"/>
      <c r="J15" s="153"/>
    </row>
    <row r="16" spans="1:10" x14ac:dyDescent="0.25">
      <c r="A16" s="8"/>
      <c r="B16" s="153"/>
      <c r="C16" s="153"/>
      <c r="D16" s="153"/>
      <c r="E16" s="153"/>
      <c r="F16" s="153"/>
      <c r="G16" s="153"/>
      <c r="H16" s="153"/>
      <c r="I16" s="153"/>
      <c r="J16" s="153"/>
    </row>
    <row r="17" spans="1:10" ht="12.75" customHeight="1" x14ac:dyDescent="0.25">
      <c r="A17" s="8" t="s">
        <v>41</v>
      </c>
      <c r="B17" s="357" t="s">
        <v>404</v>
      </c>
      <c r="C17" s="338"/>
      <c r="D17" s="338"/>
      <c r="E17" s="338"/>
      <c r="F17" s="338"/>
      <c r="G17" s="338"/>
      <c r="H17" s="338"/>
      <c r="I17" s="338"/>
      <c r="J17" s="338"/>
    </row>
    <row r="18" spans="1:10" x14ac:dyDescent="0.25">
      <c r="A18" s="8"/>
      <c r="B18" s="338"/>
      <c r="C18" s="338"/>
      <c r="D18" s="338"/>
      <c r="E18" s="338"/>
      <c r="F18" s="338"/>
      <c r="G18" s="338"/>
      <c r="H18" s="338"/>
      <c r="I18" s="338"/>
      <c r="J18" s="338"/>
    </row>
    <row r="19" spans="1:10" x14ac:dyDescent="0.25">
      <c r="A19" s="8"/>
      <c r="B19" s="341"/>
      <c r="C19" s="341"/>
      <c r="D19" s="341"/>
      <c r="E19" s="341"/>
      <c r="F19" s="341"/>
      <c r="G19" s="341"/>
      <c r="H19" s="341"/>
      <c r="I19" s="341"/>
      <c r="J19" s="341"/>
    </row>
    <row r="20" spans="1:10" x14ac:dyDescent="0.25">
      <c r="A20" s="8"/>
      <c r="B20" s="167"/>
      <c r="C20" s="167"/>
      <c r="D20" s="167"/>
      <c r="E20" s="167"/>
      <c r="F20" s="167"/>
      <c r="G20" s="167"/>
      <c r="H20" s="167"/>
      <c r="I20" s="167"/>
      <c r="J20" s="167"/>
    </row>
    <row r="21" spans="1:10" x14ac:dyDescent="0.25">
      <c r="A21" s="8" t="s">
        <v>42</v>
      </c>
      <c r="B21" s="153" t="s">
        <v>43</v>
      </c>
      <c r="C21" s="153"/>
      <c r="D21" s="153"/>
      <c r="E21" s="153"/>
      <c r="F21" s="153"/>
      <c r="G21" s="153"/>
      <c r="H21" s="153"/>
      <c r="I21" s="153"/>
      <c r="J21" s="153"/>
    </row>
    <row r="22" spans="1:10" x14ac:dyDescent="0.25">
      <c r="A22" s="8"/>
      <c r="B22" s="153"/>
      <c r="C22" s="153"/>
      <c r="D22" s="153"/>
      <c r="E22" s="153"/>
      <c r="F22" s="153"/>
      <c r="G22" s="153"/>
      <c r="H22" s="153"/>
      <c r="I22" s="153"/>
      <c r="J22" s="153"/>
    </row>
    <row r="23" spans="1:10" x14ac:dyDescent="0.25">
      <c r="A23" s="8"/>
      <c r="B23" s="153" t="s">
        <v>138</v>
      </c>
      <c r="C23" s="153"/>
      <c r="D23" s="341"/>
      <c r="E23" s="341"/>
      <c r="F23" s="341"/>
      <c r="G23" s="341"/>
      <c r="H23" s="341"/>
      <c r="I23" s="341"/>
      <c r="J23" s="341"/>
    </row>
    <row r="24" spans="1:10" x14ac:dyDescent="0.25">
      <c r="A24" s="8"/>
      <c r="B24" s="153" t="s">
        <v>139</v>
      </c>
      <c r="C24" s="153"/>
      <c r="D24" s="347"/>
      <c r="E24" s="347"/>
      <c r="F24" s="347"/>
      <c r="G24" s="347"/>
      <c r="H24" s="347"/>
      <c r="I24" s="347"/>
      <c r="J24" s="347"/>
    </row>
    <row r="25" spans="1:10" x14ac:dyDescent="0.25">
      <c r="A25" s="8"/>
      <c r="B25" s="153"/>
      <c r="C25" s="153"/>
      <c r="D25" s="153"/>
      <c r="E25" s="153"/>
      <c r="F25" s="153"/>
      <c r="G25" s="153"/>
      <c r="H25" s="153"/>
      <c r="I25" s="153"/>
      <c r="J25" s="153"/>
    </row>
    <row r="26" spans="1:10" x14ac:dyDescent="0.25">
      <c r="A26" s="8"/>
      <c r="B26" s="153" t="s">
        <v>138</v>
      </c>
      <c r="C26" s="153"/>
      <c r="D26" s="341"/>
      <c r="E26" s="341"/>
      <c r="F26" s="341"/>
      <c r="G26" s="341"/>
      <c r="H26" s="341"/>
      <c r="I26" s="341"/>
      <c r="J26" s="341"/>
    </row>
    <row r="27" spans="1:10" x14ac:dyDescent="0.25">
      <c r="A27" s="8"/>
      <c r="B27" s="153" t="s">
        <v>139</v>
      </c>
      <c r="C27" s="153"/>
      <c r="D27" s="347"/>
      <c r="E27" s="347"/>
      <c r="F27" s="347"/>
      <c r="G27" s="347"/>
      <c r="H27" s="347"/>
      <c r="I27" s="347"/>
      <c r="J27" s="347"/>
    </row>
    <row r="28" spans="1:10" x14ac:dyDescent="0.25">
      <c r="A28" s="8"/>
      <c r="B28" s="153"/>
      <c r="C28" s="153"/>
      <c r="D28" s="153"/>
      <c r="E28" s="153"/>
      <c r="F28" s="153"/>
      <c r="G28" s="153"/>
      <c r="H28" s="153"/>
      <c r="I28" s="153"/>
      <c r="J28" s="153"/>
    </row>
    <row r="29" spans="1:10" x14ac:dyDescent="0.25">
      <c r="A29" s="8"/>
      <c r="B29" s="153" t="s">
        <v>138</v>
      </c>
      <c r="C29" s="153"/>
      <c r="D29" s="341"/>
      <c r="E29" s="341"/>
      <c r="F29" s="341"/>
      <c r="G29" s="341"/>
      <c r="H29" s="341"/>
      <c r="I29" s="341"/>
      <c r="J29" s="341"/>
    </row>
    <row r="30" spans="1:10" x14ac:dyDescent="0.25">
      <c r="A30" s="8"/>
      <c r="B30" s="153" t="s">
        <v>139</v>
      </c>
      <c r="C30" s="153"/>
      <c r="D30" s="347"/>
      <c r="E30" s="347"/>
      <c r="F30" s="347"/>
      <c r="G30" s="347"/>
      <c r="H30" s="347"/>
      <c r="I30" s="347"/>
      <c r="J30" s="347"/>
    </row>
    <row r="31" spans="1:10" x14ac:dyDescent="0.25">
      <c r="A31" s="8"/>
      <c r="B31" s="153"/>
      <c r="C31" s="153"/>
      <c r="D31" s="153"/>
      <c r="E31" s="153"/>
      <c r="F31" s="153"/>
      <c r="G31" s="153"/>
      <c r="H31" s="153"/>
      <c r="I31" s="153"/>
      <c r="J31" s="153"/>
    </row>
    <row r="32" spans="1:10" x14ac:dyDescent="0.25">
      <c r="A32" s="8"/>
      <c r="B32" s="153" t="s">
        <v>138</v>
      </c>
      <c r="C32" s="153"/>
      <c r="D32" s="341"/>
      <c r="E32" s="341"/>
      <c r="F32" s="341"/>
      <c r="G32" s="341"/>
      <c r="H32" s="341"/>
      <c r="I32" s="341"/>
      <c r="J32" s="341"/>
    </row>
    <row r="33" spans="1:10" x14ac:dyDescent="0.25">
      <c r="A33" s="8"/>
      <c r="B33" s="153" t="s">
        <v>139</v>
      </c>
      <c r="C33" s="153"/>
      <c r="D33" s="347"/>
      <c r="E33" s="347"/>
      <c r="F33" s="347"/>
      <c r="G33" s="347"/>
      <c r="H33" s="347"/>
      <c r="I33" s="347"/>
      <c r="J33" s="347"/>
    </row>
    <row r="34" spans="1:10" x14ac:dyDescent="0.25">
      <c r="A34" s="8"/>
      <c r="B34" s="153"/>
      <c r="C34" s="153"/>
      <c r="D34" s="153"/>
      <c r="E34" s="153"/>
      <c r="F34" s="153"/>
      <c r="G34" s="153"/>
      <c r="H34" s="153"/>
      <c r="I34" s="153"/>
      <c r="J34" s="153"/>
    </row>
    <row r="35" spans="1:10" x14ac:dyDescent="0.25">
      <c r="A35" s="8"/>
      <c r="B35" s="153" t="s">
        <v>138</v>
      </c>
      <c r="C35" s="153"/>
      <c r="D35" s="341"/>
      <c r="E35" s="341"/>
      <c r="F35" s="341"/>
      <c r="G35" s="341"/>
      <c r="H35" s="341"/>
      <c r="I35" s="341"/>
      <c r="J35" s="341"/>
    </row>
    <row r="36" spans="1:10" x14ac:dyDescent="0.25">
      <c r="A36" s="8"/>
      <c r="B36" s="153" t="s">
        <v>139</v>
      </c>
      <c r="C36" s="153"/>
      <c r="D36" s="347"/>
      <c r="E36" s="347"/>
      <c r="F36" s="347"/>
      <c r="G36" s="347"/>
      <c r="H36" s="347"/>
      <c r="I36" s="347"/>
      <c r="J36" s="347"/>
    </row>
    <row r="37" spans="1:10" x14ac:dyDescent="0.25">
      <c r="A37" s="8"/>
      <c r="B37" s="153"/>
      <c r="C37" s="153"/>
      <c r="D37" s="153"/>
      <c r="E37" s="153"/>
      <c r="F37" s="153"/>
      <c r="G37" s="153"/>
      <c r="H37" s="153"/>
      <c r="I37" s="153"/>
      <c r="J37" s="153"/>
    </row>
    <row r="38" spans="1:10" ht="12.75" customHeight="1" x14ac:dyDescent="0.25">
      <c r="A38" s="8" t="s">
        <v>50</v>
      </c>
      <c r="B38" s="338" t="s">
        <v>140</v>
      </c>
      <c r="C38" s="338"/>
      <c r="D38" s="338"/>
      <c r="E38" s="338"/>
      <c r="F38" s="338"/>
      <c r="G38" s="338"/>
      <c r="H38" s="338"/>
      <c r="I38" s="338"/>
      <c r="J38" s="338"/>
    </row>
    <row r="39" spans="1:10" x14ac:dyDescent="0.25">
      <c r="A39" s="8"/>
      <c r="B39" s="338"/>
      <c r="C39" s="338"/>
      <c r="D39" s="338"/>
      <c r="E39" s="338"/>
      <c r="F39" s="338"/>
      <c r="G39" s="338"/>
      <c r="H39" s="338"/>
      <c r="I39" s="338"/>
      <c r="J39" s="338"/>
    </row>
    <row r="40" spans="1:10" ht="26.25" customHeight="1" x14ac:dyDescent="0.25">
      <c r="A40" s="8"/>
      <c r="B40" s="338"/>
      <c r="C40" s="338"/>
      <c r="D40" s="338"/>
      <c r="E40" s="338"/>
      <c r="F40" s="338"/>
      <c r="G40" s="338"/>
      <c r="H40" s="338"/>
      <c r="I40" s="338"/>
      <c r="J40" s="338"/>
    </row>
    <row r="41" spans="1:10" x14ac:dyDescent="0.25">
      <c r="A41" s="8"/>
      <c r="B41" s="341"/>
      <c r="C41" s="341"/>
      <c r="D41" s="341"/>
      <c r="E41" s="341"/>
      <c r="F41" s="341"/>
      <c r="G41" s="341"/>
      <c r="H41" s="341"/>
      <c r="I41" s="341"/>
      <c r="J41" s="341"/>
    </row>
    <row r="42" spans="1:10" x14ac:dyDescent="0.25">
      <c r="A42" s="8"/>
      <c r="B42" s="167"/>
      <c r="C42" s="167"/>
      <c r="D42" s="167"/>
      <c r="E42" s="167"/>
      <c r="F42" s="167"/>
      <c r="G42" s="167"/>
      <c r="H42" s="167"/>
      <c r="I42" s="167"/>
      <c r="J42" s="167"/>
    </row>
    <row r="43" spans="1:10" ht="12.75" customHeight="1" x14ac:dyDescent="0.25">
      <c r="A43" s="8" t="s">
        <v>51</v>
      </c>
      <c r="B43" s="338" t="s">
        <v>141</v>
      </c>
      <c r="C43" s="338"/>
      <c r="D43" s="338"/>
      <c r="E43" s="338"/>
      <c r="F43" s="338"/>
      <c r="G43" s="338"/>
      <c r="H43" s="338"/>
      <c r="I43" s="338"/>
      <c r="J43" s="338"/>
    </row>
    <row r="44" spans="1:10" x14ac:dyDescent="0.25">
      <c r="A44" s="8"/>
      <c r="B44" s="338"/>
      <c r="C44" s="338"/>
      <c r="D44" s="338"/>
      <c r="E44" s="338"/>
      <c r="F44" s="338"/>
      <c r="G44" s="338"/>
      <c r="H44" s="338"/>
      <c r="I44" s="338"/>
      <c r="J44" s="338"/>
    </row>
    <row r="45" spans="1:10" x14ac:dyDescent="0.25">
      <c r="A45" s="8"/>
      <c r="B45" s="341"/>
      <c r="C45" s="341"/>
      <c r="D45" s="341"/>
      <c r="E45" s="341"/>
      <c r="F45" s="341"/>
      <c r="G45" s="341"/>
      <c r="H45" s="341"/>
      <c r="I45" s="341"/>
      <c r="J45" s="341"/>
    </row>
    <row r="46" spans="1:10" x14ac:dyDescent="0.25">
      <c r="A46" s="8"/>
      <c r="B46" s="347"/>
      <c r="C46" s="347"/>
      <c r="D46" s="347"/>
      <c r="E46" s="347"/>
      <c r="F46" s="347"/>
      <c r="G46" s="347"/>
      <c r="H46" s="347"/>
      <c r="I46" s="347"/>
      <c r="J46" s="347"/>
    </row>
    <row r="47" spans="1:10" x14ac:dyDescent="0.25">
      <c r="A47" s="8"/>
      <c r="B47" s="347"/>
      <c r="C47" s="347"/>
      <c r="D47" s="347"/>
      <c r="E47" s="347"/>
      <c r="F47" s="347"/>
      <c r="G47" s="347"/>
      <c r="H47" s="347"/>
      <c r="I47" s="347"/>
      <c r="J47" s="347"/>
    </row>
    <row r="48" spans="1:10" x14ac:dyDescent="0.25">
      <c r="A48" s="8"/>
      <c r="B48" s="347"/>
      <c r="C48" s="347"/>
      <c r="D48" s="347"/>
      <c r="E48" s="347"/>
      <c r="F48" s="347"/>
      <c r="G48" s="347"/>
      <c r="H48" s="347"/>
      <c r="I48" s="347"/>
      <c r="J48" s="347"/>
    </row>
    <row r="49" spans="1:10" x14ac:dyDescent="0.25">
      <c r="A49" s="8"/>
      <c r="B49" s="347"/>
      <c r="C49" s="347"/>
      <c r="D49" s="347"/>
      <c r="E49" s="347"/>
      <c r="F49" s="347"/>
      <c r="G49" s="347"/>
      <c r="H49" s="347"/>
      <c r="I49" s="347"/>
      <c r="J49" s="347"/>
    </row>
    <row r="50" spans="1:10" x14ac:dyDescent="0.25">
      <c r="A50" s="8"/>
      <c r="B50" s="347"/>
      <c r="C50" s="347"/>
      <c r="D50" s="347"/>
      <c r="E50" s="347"/>
      <c r="F50" s="347"/>
      <c r="G50" s="347"/>
      <c r="H50" s="347"/>
      <c r="I50" s="347"/>
      <c r="J50" s="347"/>
    </row>
    <row r="51" spans="1:10" x14ac:dyDescent="0.25">
      <c r="A51" s="8"/>
      <c r="B51" s="347"/>
      <c r="C51" s="347"/>
      <c r="D51" s="347"/>
      <c r="E51" s="347"/>
      <c r="F51" s="347"/>
      <c r="G51" s="347"/>
      <c r="H51" s="347"/>
      <c r="I51" s="347"/>
      <c r="J51" s="347"/>
    </row>
    <row r="52" spans="1:10" x14ac:dyDescent="0.25">
      <c r="A52" s="8"/>
      <c r="B52" s="347"/>
      <c r="C52" s="347"/>
      <c r="D52" s="347"/>
      <c r="E52" s="347"/>
      <c r="F52" s="347"/>
      <c r="G52" s="347"/>
      <c r="H52" s="347"/>
      <c r="I52" s="347"/>
      <c r="J52" s="347"/>
    </row>
    <row r="53" spans="1:10" x14ac:dyDescent="0.25">
      <c r="B53" s="363"/>
      <c r="C53" s="363"/>
      <c r="D53" s="363"/>
      <c r="E53" s="363"/>
      <c r="F53" s="363"/>
      <c r="G53" s="363"/>
      <c r="H53" s="363"/>
      <c r="I53" s="363"/>
      <c r="J53" s="363"/>
    </row>
    <row r="54" spans="1:10" x14ac:dyDescent="0.25">
      <c r="B54" s="364"/>
      <c r="C54" s="364"/>
      <c r="D54" s="364"/>
      <c r="E54" s="364"/>
      <c r="F54" s="364"/>
      <c r="G54" s="364"/>
      <c r="H54" s="364"/>
      <c r="I54" s="364"/>
      <c r="J54" s="364"/>
    </row>
    <row r="55" spans="1:10" x14ac:dyDescent="0.25">
      <c r="B55" s="362"/>
      <c r="C55" s="362"/>
      <c r="D55" s="362"/>
      <c r="E55" s="362"/>
      <c r="F55" s="362"/>
      <c r="G55" s="362"/>
      <c r="H55" s="362"/>
      <c r="I55" s="362"/>
      <c r="J55" s="362"/>
    </row>
    <row r="56" spans="1:10" x14ac:dyDescent="0.25">
      <c r="B56" s="362"/>
      <c r="C56" s="362"/>
      <c r="D56" s="362"/>
      <c r="E56" s="362"/>
      <c r="F56" s="362"/>
      <c r="G56" s="362"/>
      <c r="H56" s="362"/>
      <c r="I56" s="362"/>
      <c r="J56" s="362"/>
    </row>
    <row r="57" spans="1:10" x14ac:dyDescent="0.25">
      <c r="B57" s="362"/>
      <c r="C57" s="362"/>
      <c r="D57" s="362"/>
      <c r="E57" s="362"/>
      <c r="F57" s="362"/>
      <c r="G57" s="362"/>
      <c r="H57" s="362"/>
      <c r="I57" s="362"/>
      <c r="J57" s="362"/>
    </row>
    <row r="58" spans="1:10" x14ac:dyDescent="0.25">
      <c r="B58" s="362"/>
      <c r="C58" s="362"/>
      <c r="D58" s="362"/>
      <c r="E58" s="362"/>
      <c r="F58" s="362"/>
      <c r="G58" s="362"/>
      <c r="H58" s="362"/>
      <c r="I58" s="362"/>
      <c r="J58" s="362"/>
    </row>
    <row r="59" spans="1:10" x14ac:dyDescent="0.25">
      <c r="B59" s="362"/>
      <c r="C59" s="362"/>
      <c r="D59" s="362"/>
      <c r="E59" s="362"/>
      <c r="F59" s="362"/>
      <c r="G59" s="362"/>
      <c r="H59" s="362"/>
      <c r="I59" s="362"/>
      <c r="J59" s="362"/>
    </row>
    <row r="60" spans="1:10" x14ac:dyDescent="0.25">
      <c r="B60" s="362"/>
      <c r="C60" s="362"/>
      <c r="D60" s="362"/>
      <c r="E60" s="362"/>
      <c r="F60" s="362"/>
      <c r="G60" s="362"/>
      <c r="H60" s="362"/>
      <c r="I60" s="362"/>
      <c r="J60" s="362"/>
    </row>
    <row r="61" spans="1:10" x14ac:dyDescent="0.25">
      <c r="B61" s="362"/>
      <c r="C61" s="362"/>
      <c r="D61" s="362"/>
      <c r="E61" s="362"/>
      <c r="F61" s="362"/>
      <c r="G61" s="362"/>
      <c r="H61" s="362"/>
      <c r="I61" s="362"/>
      <c r="J61" s="362"/>
    </row>
    <row r="62" spans="1:10" x14ac:dyDescent="0.25">
      <c r="B62" s="362"/>
      <c r="C62" s="362"/>
      <c r="D62" s="362"/>
      <c r="E62" s="362"/>
      <c r="F62" s="362"/>
      <c r="G62" s="362"/>
      <c r="H62" s="362"/>
      <c r="I62" s="362"/>
      <c r="J62" s="362"/>
    </row>
    <row r="63" spans="1:10" x14ac:dyDescent="0.25">
      <c r="B63" s="362"/>
      <c r="C63" s="362"/>
      <c r="D63" s="362"/>
      <c r="E63" s="362"/>
      <c r="F63" s="362"/>
      <c r="G63" s="362"/>
      <c r="H63" s="362"/>
      <c r="I63" s="362"/>
      <c r="J63" s="362"/>
    </row>
    <row r="64" spans="1:10" x14ac:dyDescent="0.25">
      <c r="B64" s="362"/>
      <c r="C64" s="362"/>
      <c r="D64" s="362"/>
      <c r="E64" s="362"/>
      <c r="F64" s="362"/>
      <c r="G64" s="362"/>
      <c r="H64" s="362"/>
      <c r="I64" s="362"/>
      <c r="J64" s="362"/>
    </row>
    <row r="65" spans="2:10" x14ac:dyDescent="0.25">
      <c r="B65" s="362"/>
      <c r="C65" s="362"/>
      <c r="D65" s="362"/>
      <c r="E65" s="362"/>
      <c r="F65" s="362"/>
      <c r="G65" s="362"/>
      <c r="H65" s="362"/>
      <c r="I65" s="362"/>
      <c r="J65" s="362"/>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65:J65"/>
    <mergeCell ref="B60:J60"/>
    <mergeCell ref="B61:J61"/>
    <mergeCell ref="B62:J62"/>
    <mergeCell ref="B63:J63"/>
    <mergeCell ref="B64:J64"/>
    <mergeCell ref="B10:J10"/>
    <mergeCell ref="B9:J9"/>
    <mergeCell ref="B31:J31"/>
    <mergeCell ref="B29:C29"/>
    <mergeCell ref="B30:C30"/>
    <mergeCell ref="D30:J30"/>
    <mergeCell ref="B11:J11"/>
    <mergeCell ref="B12:J13"/>
    <mergeCell ref="B20:J20"/>
    <mergeCell ref="B43:J44"/>
    <mergeCell ref="B45:J45"/>
    <mergeCell ref="B56:J56"/>
    <mergeCell ref="B57:J57"/>
    <mergeCell ref="B55:J55"/>
    <mergeCell ref="B51:J51"/>
    <mergeCell ref="B53:J53"/>
    <mergeCell ref="B54:J54"/>
    <mergeCell ref="B46:J46"/>
    <mergeCell ref="B47:J47"/>
    <mergeCell ref="B50:J50"/>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106680</xdr:colOff>
                    <xdr:row>5</xdr:row>
                    <xdr:rowOff>106680</xdr:rowOff>
                  </from>
                  <to>
                    <xdr:col>1</xdr:col>
                    <xdr:colOff>510540</xdr:colOff>
                    <xdr:row>5</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106680</xdr:rowOff>
                  </from>
                  <to>
                    <xdr:col>3</xdr:col>
                    <xdr:colOff>373380</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106680</xdr:colOff>
                    <xdr:row>13</xdr:row>
                    <xdr:rowOff>106680</xdr:rowOff>
                  </from>
                  <to>
                    <xdr:col>1</xdr:col>
                    <xdr:colOff>510540</xdr:colOff>
                    <xdr:row>13</xdr:row>
                    <xdr:rowOff>251460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106680</xdr:rowOff>
                  </from>
                  <to>
                    <xdr:col>3</xdr:col>
                    <xdr:colOff>373380</xdr:colOff>
                    <xdr:row>13</xdr:row>
                    <xdr:rowOff>259080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106680</xdr:colOff>
                    <xdr:row>14</xdr:row>
                    <xdr:rowOff>106680</xdr:rowOff>
                  </from>
                  <to>
                    <xdr:col>6</xdr:col>
                    <xdr:colOff>510540</xdr:colOff>
                    <xdr:row>14</xdr:row>
                    <xdr:rowOff>251460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106680</xdr:rowOff>
                  </from>
                  <to>
                    <xdr:col>8</xdr:col>
                    <xdr:colOff>373380</xdr:colOff>
                    <xdr:row>14</xdr:row>
                    <xdr:rowOff>259080</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106680</xdr:colOff>
                    <xdr:row>39</xdr:row>
                    <xdr:rowOff>106680</xdr:rowOff>
                  </from>
                  <to>
                    <xdr:col>1</xdr:col>
                    <xdr:colOff>510540</xdr:colOff>
                    <xdr:row>39</xdr:row>
                    <xdr:rowOff>251460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106680</xdr:rowOff>
                  </from>
                  <to>
                    <xdr:col>3</xdr:col>
                    <xdr:colOff>373380</xdr:colOff>
                    <xdr:row>39</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
  <sheetViews>
    <sheetView showGridLines="0" zoomScaleNormal="100" workbookViewId="0">
      <selection activeCell="P29" sqref="P29:P30"/>
    </sheetView>
  </sheetViews>
  <sheetFormatPr defaultRowHeight="13.2" x14ac:dyDescent="0.25"/>
  <cols>
    <col min="6" max="6" width="4.6640625" customWidth="1"/>
    <col min="7" max="7" width="12.33203125" bestFit="1" customWidth="1"/>
    <col min="8" max="8" width="0.44140625" customWidth="1"/>
    <col min="9" max="10" width="12.33203125" customWidth="1"/>
    <col min="11" max="11" width="0.44140625" customWidth="1"/>
    <col min="12" max="13" width="12.33203125" customWidth="1"/>
    <col min="14" max="14" width="14" customWidth="1"/>
    <col min="15" max="15" width="14.6640625" customWidth="1"/>
    <col min="16" max="16" width="12.33203125" customWidth="1"/>
  </cols>
  <sheetData>
    <row r="1" spans="1:16" x14ac:dyDescent="0.25">
      <c r="A1" s="256" t="str">
        <f>'2.Balance Sheet'!A1</f>
        <v>ANNUAL STATEMENT FOR THE PERIOD ENDED:</v>
      </c>
      <c r="B1" s="258"/>
      <c r="C1" s="258"/>
      <c r="D1" s="258"/>
      <c r="E1" s="258"/>
      <c r="F1" s="257" t="str">
        <f>'Title Page'!A5</f>
        <v>December 31, 2023</v>
      </c>
      <c r="G1" s="373"/>
      <c r="H1" s="373"/>
      <c r="I1" s="373"/>
      <c r="J1" s="374"/>
      <c r="K1" s="374"/>
      <c r="L1" s="374"/>
      <c r="M1" s="374"/>
      <c r="N1" s="374"/>
      <c r="O1" s="374"/>
      <c r="P1" s="19" t="s">
        <v>228</v>
      </c>
    </row>
    <row r="2" spans="1:16" ht="13.8" thickBot="1" x14ac:dyDescent="0.3">
      <c r="A2" s="401">
        <f>'2.Balance Sheet'!A2</f>
        <v>0</v>
      </c>
      <c r="B2" s="402"/>
      <c r="C2" s="402"/>
      <c r="D2" s="402"/>
      <c r="E2" s="402"/>
      <c r="F2" s="402"/>
      <c r="G2" s="402"/>
      <c r="H2" s="402"/>
      <c r="I2" s="402"/>
      <c r="J2" s="402"/>
      <c r="K2" s="402"/>
      <c r="L2" s="402"/>
      <c r="M2" s="403"/>
      <c r="N2" s="403"/>
      <c r="O2" s="403"/>
      <c r="P2" s="403"/>
    </row>
    <row r="3" spans="1:16" ht="13.8" thickTop="1" x14ac:dyDescent="0.25">
      <c r="A3" s="375" t="s">
        <v>376</v>
      </c>
      <c r="B3" s="376"/>
      <c r="C3" s="376"/>
      <c r="D3" s="376"/>
      <c r="E3" s="376"/>
      <c r="F3" s="376"/>
      <c r="G3" s="376"/>
      <c r="H3" s="376"/>
      <c r="I3" s="376"/>
      <c r="J3" s="376"/>
      <c r="K3" s="376"/>
      <c r="L3" s="376"/>
      <c r="M3" s="376"/>
      <c r="N3" s="376"/>
      <c r="O3" s="376"/>
      <c r="P3" s="377"/>
    </row>
    <row r="4" spans="1:16" ht="13.8" thickBot="1" x14ac:dyDescent="0.3">
      <c r="A4" s="378"/>
      <c r="B4" s="379"/>
      <c r="C4" s="379"/>
      <c r="D4" s="379"/>
      <c r="E4" s="379"/>
      <c r="F4" s="379"/>
      <c r="G4" s="379"/>
      <c r="H4" s="379"/>
      <c r="I4" s="379"/>
      <c r="J4" s="379"/>
      <c r="K4" s="379"/>
      <c r="L4" s="379"/>
      <c r="M4" s="379"/>
      <c r="N4" s="379"/>
      <c r="O4" s="379"/>
      <c r="P4" s="380"/>
    </row>
    <row r="5" spans="1:16" ht="13.8" thickTop="1" x14ac:dyDescent="0.25">
      <c r="A5" s="381" t="s">
        <v>167</v>
      </c>
      <c r="B5" s="382"/>
      <c r="C5" s="382"/>
      <c r="D5" s="382"/>
      <c r="E5" s="382"/>
      <c r="F5" s="382"/>
      <c r="G5" s="390" t="s">
        <v>169</v>
      </c>
      <c r="H5" s="391"/>
      <c r="I5" s="392"/>
      <c r="J5" s="390" t="s">
        <v>170</v>
      </c>
      <c r="K5" s="382"/>
      <c r="L5" s="398"/>
      <c r="M5" s="384" t="s">
        <v>375</v>
      </c>
      <c r="N5" s="384" t="s">
        <v>171</v>
      </c>
      <c r="O5" s="384" t="s">
        <v>172</v>
      </c>
      <c r="P5" s="384" t="s">
        <v>173</v>
      </c>
    </row>
    <row r="6" spans="1:16" x14ac:dyDescent="0.25">
      <c r="A6" s="383"/>
      <c r="B6" s="382"/>
      <c r="C6" s="382"/>
      <c r="D6" s="382"/>
      <c r="E6" s="382"/>
      <c r="F6" s="382"/>
      <c r="G6" s="393"/>
      <c r="H6" s="394"/>
      <c r="I6" s="395"/>
      <c r="J6" s="383"/>
      <c r="K6" s="382"/>
      <c r="L6" s="398"/>
      <c r="M6" s="385"/>
      <c r="N6" s="385"/>
      <c r="O6" s="385"/>
      <c r="P6" s="385"/>
    </row>
    <row r="7" spans="1:16" x14ac:dyDescent="0.25">
      <c r="A7" s="383"/>
      <c r="B7" s="382"/>
      <c r="C7" s="382"/>
      <c r="D7" s="382"/>
      <c r="E7" s="382"/>
      <c r="F7" s="382"/>
      <c r="G7" s="393"/>
      <c r="H7" s="394"/>
      <c r="I7" s="395"/>
      <c r="J7" s="383"/>
      <c r="K7" s="382"/>
      <c r="L7" s="398"/>
      <c r="M7" s="385"/>
      <c r="N7" s="385"/>
      <c r="O7" s="385"/>
      <c r="P7" s="385"/>
    </row>
    <row r="8" spans="1:16" x14ac:dyDescent="0.25">
      <c r="A8" s="383"/>
      <c r="B8" s="382"/>
      <c r="C8" s="382"/>
      <c r="D8" s="382"/>
      <c r="E8" s="382"/>
      <c r="F8" s="382"/>
      <c r="G8" s="396"/>
      <c r="H8" s="394"/>
      <c r="I8" s="397"/>
      <c r="J8" s="399"/>
      <c r="K8" s="382"/>
      <c r="L8" s="400"/>
      <c r="M8" s="385"/>
      <c r="N8" s="385"/>
      <c r="O8" s="385"/>
      <c r="P8" s="385"/>
    </row>
    <row r="9" spans="1:16" ht="13.8" thickBot="1" x14ac:dyDescent="0.3">
      <c r="A9" s="383"/>
      <c r="B9" s="382"/>
      <c r="C9" s="382"/>
      <c r="D9" s="382"/>
      <c r="E9" s="382"/>
      <c r="F9" s="382"/>
      <c r="G9" s="89" t="s">
        <v>54</v>
      </c>
      <c r="H9" s="90"/>
      <c r="I9" s="91" t="s">
        <v>55</v>
      </c>
      <c r="J9" s="89" t="s">
        <v>56</v>
      </c>
      <c r="K9" s="90"/>
      <c r="L9" s="92" t="s">
        <v>55</v>
      </c>
      <c r="M9" s="386"/>
      <c r="N9" s="386"/>
      <c r="O9" s="386"/>
      <c r="P9" s="386"/>
    </row>
    <row r="10" spans="1:16" ht="13.8" thickTop="1" x14ac:dyDescent="0.25">
      <c r="A10" s="387"/>
      <c r="B10" s="388"/>
      <c r="C10" s="388"/>
      <c r="D10" s="388"/>
      <c r="E10" s="388"/>
      <c r="F10" s="389"/>
      <c r="G10" s="23"/>
      <c r="H10" s="53"/>
      <c r="I10" s="24"/>
      <c r="J10" s="23"/>
      <c r="K10" s="53"/>
      <c r="L10" s="24"/>
      <c r="M10" s="25"/>
      <c r="N10" s="25"/>
      <c r="O10" s="25"/>
      <c r="P10" s="25"/>
    </row>
    <row r="11" spans="1:16" x14ac:dyDescent="0.25">
      <c r="A11" s="369" t="s">
        <v>143</v>
      </c>
      <c r="B11" s="297"/>
      <c r="C11" s="297"/>
      <c r="D11" s="297"/>
      <c r="E11" s="297"/>
      <c r="F11" s="370"/>
      <c r="G11" s="26"/>
      <c r="H11" s="54"/>
      <c r="I11" s="27"/>
      <c r="J11" s="26"/>
      <c r="K11" s="54"/>
      <c r="L11" s="27"/>
      <c r="M11" s="28"/>
      <c r="N11" s="28"/>
      <c r="O11" s="28"/>
      <c r="P11" s="28">
        <f t="shared" ref="P11:P17" si="0">SUM(G11:L11,O11)-N11-M11</f>
        <v>0</v>
      </c>
    </row>
    <row r="12" spans="1:16" x14ac:dyDescent="0.25">
      <c r="A12" s="369" t="s">
        <v>144</v>
      </c>
      <c r="B12" s="297"/>
      <c r="C12" s="297"/>
      <c r="D12" s="297"/>
      <c r="E12" s="297"/>
      <c r="F12" s="370"/>
      <c r="G12" s="26"/>
      <c r="H12" s="54"/>
      <c r="I12" s="27"/>
      <c r="J12" s="26"/>
      <c r="K12" s="54"/>
      <c r="L12" s="27"/>
      <c r="M12" s="28"/>
      <c r="N12" s="28"/>
      <c r="O12" s="28"/>
      <c r="P12" s="28">
        <f t="shared" si="0"/>
        <v>0</v>
      </c>
    </row>
    <row r="13" spans="1:16" x14ac:dyDescent="0.25">
      <c r="A13" s="369" t="s">
        <v>145</v>
      </c>
      <c r="B13" s="297"/>
      <c r="C13" s="297"/>
      <c r="D13" s="297"/>
      <c r="E13" s="297"/>
      <c r="F13" s="370"/>
      <c r="G13" s="26"/>
      <c r="H13" s="54"/>
      <c r="I13" s="27"/>
      <c r="J13" s="26"/>
      <c r="K13" s="54"/>
      <c r="L13" s="27"/>
      <c r="M13" s="28"/>
      <c r="N13" s="28"/>
      <c r="O13" s="28"/>
      <c r="P13" s="28">
        <f t="shared" si="0"/>
        <v>0</v>
      </c>
    </row>
    <row r="14" spans="1:16" x14ac:dyDescent="0.25">
      <c r="A14" s="369" t="s">
        <v>146</v>
      </c>
      <c r="B14" s="297"/>
      <c r="C14" s="297"/>
      <c r="D14" s="297"/>
      <c r="E14" s="297"/>
      <c r="F14" s="370"/>
      <c r="G14" s="26"/>
      <c r="H14" s="54"/>
      <c r="I14" s="27"/>
      <c r="J14" s="26"/>
      <c r="K14" s="54"/>
      <c r="L14" s="27"/>
      <c r="M14" s="28"/>
      <c r="N14" s="28"/>
      <c r="O14" s="28"/>
      <c r="P14" s="28">
        <f t="shared" si="0"/>
        <v>0</v>
      </c>
    </row>
    <row r="15" spans="1:16" x14ac:dyDescent="0.25">
      <c r="A15" s="369" t="s">
        <v>380</v>
      </c>
      <c r="B15" s="297"/>
      <c r="C15" s="297"/>
      <c r="D15" s="297"/>
      <c r="E15" s="297"/>
      <c r="F15" s="370"/>
      <c r="G15" s="26"/>
      <c r="H15" s="54"/>
      <c r="I15" s="27"/>
      <c r="J15" s="26"/>
      <c r="K15" s="54"/>
      <c r="L15" s="27"/>
      <c r="M15" s="28"/>
      <c r="N15" s="28"/>
      <c r="O15" s="28"/>
      <c r="P15" s="28">
        <f t="shared" si="0"/>
        <v>0</v>
      </c>
    </row>
    <row r="16" spans="1:16" x14ac:dyDescent="0.25">
      <c r="A16" s="369" t="s">
        <v>377</v>
      </c>
      <c r="B16" s="297"/>
      <c r="C16" s="297"/>
      <c r="D16" s="297"/>
      <c r="E16" s="297"/>
      <c r="F16" s="370"/>
      <c r="G16" s="26"/>
      <c r="H16" s="54"/>
      <c r="I16" s="27"/>
      <c r="J16" s="26"/>
      <c r="K16" s="54"/>
      <c r="L16" s="27"/>
      <c r="M16" s="28"/>
      <c r="N16" s="28"/>
      <c r="O16" s="67"/>
      <c r="P16" s="28">
        <f t="shared" si="0"/>
        <v>0</v>
      </c>
    </row>
    <row r="17" spans="1:16" x14ac:dyDescent="0.25">
      <c r="A17" s="369" t="s">
        <v>378</v>
      </c>
      <c r="B17" s="297"/>
      <c r="C17" s="297"/>
      <c r="D17" s="297"/>
      <c r="E17" s="297"/>
      <c r="F17" s="370"/>
      <c r="G17" s="61"/>
      <c r="H17" s="55"/>
      <c r="I17" s="64"/>
      <c r="J17" s="61"/>
      <c r="K17" s="55"/>
      <c r="L17" s="64"/>
      <c r="M17" s="67"/>
      <c r="N17" s="67"/>
      <c r="O17" s="68"/>
      <c r="P17" s="28">
        <f t="shared" si="0"/>
        <v>0</v>
      </c>
    </row>
    <row r="18" spans="1:16" x14ac:dyDescent="0.25">
      <c r="A18" s="371" t="s">
        <v>379</v>
      </c>
      <c r="B18" s="260"/>
      <c r="C18" s="260"/>
      <c r="D18" s="260"/>
      <c r="E18" s="260"/>
      <c r="F18" s="372"/>
      <c r="G18" s="62"/>
      <c r="H18" s="55"/>
      <c r="I18" s="65"/>
      <c r="J18" s="62"/>
      <c r="K18" s="55"/>
      <c r="L18" s="65"/>
      <c r="M18" s="68"/>
      <c r="N18" s="68"/>
      <c r="O18" s="68"/>
      <c r="P18" s="68"/>
    </row>
    <row r="19" spans="1:16" x14ac:dyDescent="0.25">
      <c r="A19" s="371"/>
      <c r="B19" s="260"/>
      <c r="C19" s="260"/>
      <c r="D19" s="260"/>
      <c r="E19" s="260"/>
      <c r="F19" s="372"/>
      <c r="G19" s="62"/>
      <c r="H19" s="55"/>
      <c r="I19" s="65"/>
      <c r="J19" s="62"/>
      <c r="K19" s="55"/>
      <c r="L19" s="65"/>
      <c r="M19" s="68"/>
      <c r="N19" s="68"/>
      <c r="O19" s="68"/>
      <c r="P19" s="68"/>
    </row>
    <row r="20" spans="1:16" x14ac:dyDescent="0.25">
      <c r="A20" s="371"/>
      <c r="B20" s="260"/>
      <c r="C20" s="260"/>
      <c r="D20" s="260"/>
      <c r="E20" s="260"/>
      <c r="F20" s="372"/>
      <c r="G20" s="62"/>
      <c r="H20" s="55"/>
      <c r="I20" s="65"/>
      <c r="J20" s="62"/>
      <c r="K20" s="55"/>
      <c r="L20" s="65"/>
      <c r="M20" s="68"/>
      <c r="N20" s="68"/>
      <c r="O20" s="68"/>
      <c r="P20" s="68"/>
    </row>
    <row r="21" spans="1:16" x14ac:dyDescent="0.25">
      <c r="A21" s="371"/>
      <c r="B21" s="260"/>
      <c r="C21" s="260"/>
      <c r="D21" s="260"/>
      <c r="E21" s="260"/>
      <c r="F21" s="372"/>
      <c r="G21" s="62"/>
      <c r="H21" s="55"/>
      <c r="I21" s="65"/>
      <c r="J21" s="62"/>
      <c r="K21" s="55"/>
      <c r="L21" s="65"/>
      <c r="M21" s="68"/>
      <c r="N21" s="68"/>
      <c r="O21" s="68"/>
      <c r="P21" s="68"/>
    </row>
    <row r="22" spans="1:16" x14ac:dyDescent="0.25">
      <c r="A22" s="371"/>
      <c r="B22" s="260"/>
      <c r="C22" s="260"/>
      <c r="D22" s="260"/>
      <c r="E22" s="260"/>
      <c r="F22" s="372"/>
      <c r="G22" s="62"/>
      <c r="H22" s="55"/>
      <c r="I22" s="65"/>
      <c r="J22" s="62"/>
      <c r="K22" s="55"/>
      <c r="L22" s="65"/>
      <c r="M22" s="68"/>
      <c r="N22" s="68"/>
      <c r="O22" s="68"/>
      <c r="P22" s="68"/>
    </row>
    <row r="23" spans="1:16" x14ac:dyDescent="0.25">
      <c r="A23" s="371"/>
      <c r="B23" s="260"/>
      <c r="C23" s="260"/>
      <c r="D23" s="260"/>
      <c r="E23" s="260"/>
      <c r="F23" s="372"/>
      <c r="G23" s="62"/>
      <c r="H23" s="55"/>
      <c r="I23" s="65"/>
      <c r="J23" s="62"/>
      <c r="K23" s="55"/>
      <c r="L23" s="65"/>
      <c r="M23" s="68"/>
      <c r="N23" s="68"/>
      <c r="O23" s="68"/>
      <c r="P23" s="68"/>
    </row>
    <row r="24" spans="1:16" x14ac:dyDescent="0.25">
      <c r="A24" s="371"/>
      <c r="B24" s="260"/>
      <c r="C24" s="260"/>
      <c r="D24" s="260"/>
      <c r="E24" s="260"/>
      <c r="F24" s="372"/>
      <c r="G24" s="62"/>
      <c r="H24" s="55"/>
      <c r="I24" s="65"/>
      <c r="J24" s="62"/>
      <c r="K24" s="55"/>
      <c r="L24" s="65"/>
      <c r="M24" s="68"/>
      <c r="N24" s="68"/>
      <c r="O24" s="68"/>
      <c r="P24" s="68"/>
    </row>
    <row r="25" spans="1:16" x14ac:dyDescent="0.25">
      <c r="A25" s="371"/>
      <c r="B25" s="260"/>
      <c r="C25" s="260"/>
      <c r="D25" s="260"/>
      <c r="E25" s="260"/>
      <c r="F25" s="372"/>
      <c r="G25" s="62"/>
      <c r="H25" s="55"/>
      <c r="I25" s="65"/>
      <c r="J25" s="62"/>
      <c r="K25" s="55"/>
      <c r="L25" s="65"/>
      <c r="M25" s="68"/>
      <c r="N25" s="68"/>
      <c r="O25" s="68"/>
      <c r="P25" s="68"/>
    </row>
    <row r="26" spans="1:16" x14ac:dyDescent="0.25">
      <c r="A26" s="371"/>
      <c r="B26" s="260"/>
      <c r="C26" s="260"/>
      <c r="D26" s="260"/>
      <c r="E26" s="260"/>
      <c r="F26" s="372"/>
      <c r="G26" s="62"/>
      <c r="H26" s="55"/>
      <c r="I26" s="65"/>
      <c r="J26" s="62"/>
      <c r="K26" s="55"/>
      <c r="L26" s="65"/>
      <c r="M26" s="68"/>
      <c r="N26" s="68"/>
      <c r="O26" s="68"/>
      <c r="P26" s="68"/>
    </row>
    <row r="27" spans="1:16" x14ac:dyDescent="0.25">
      <c r="A27" s="371"/>
      <c r="B27" s="260"/>
      <c r="C27" s="260"/>
      <c r="D27" s="260"/>
      <c r="E27" s="260"/>
      <c r="F27" s="372"/>
      <c r="G27" s="62"/>
      <c r="H27" s="55"/>
      <c r="I27" s="65"/>
      <c r="J27" s="62"/>
      <c r="K27" s="55"/>
      <c r="L27" s="65"/>
      <c r="M27" s="68"/>
      <c r="N27" s="68"/>
      <c r="O27" s="68"/>
      <c r="P27" s="68"/>
    </row>
    <row r="28" spans="1:16" ht="13.8" thickBot="1" x14ac:dyDescent="0.3">
      <c r="A28" s="410"/>
      <c r="B28" s="411"/>
      <c r="C28" s="411"/>
      <c r="D28" s="411"/>
      <c r="E28" s="411"/>
      <c r="F28" s="412"/>
      <c r="G28" s="63"/>
      <c r="H28" s="55"/>
      <c r="I28" s="66"/>
      <c r="J28" s="63"/>
      <c r="K28" s="57"/>
      <c r="L28" s="66"/>
      <c r="M28" s="69"/>
      <c r="N28" s="69"/>
      <c r="O28" s="69"/>
      <c r="P28" s="69"/>
    </row>
    <row r="29" spans="1:16" ht="13.8" thickTop="1" x14ac:dyDescent="0.25">
      <c r="A29" s="413" t="s">
        <v>157</v>
      </c>
      <c r="B29" s="414"/>
      <c r="C29" s="414"/>
      <c r="D29" s="414"/>
      <c r="E29" s="414"/>
      <c r="F29" s="415"/>
      <c r="G29" s="406">
        <f>SUM(G10:G17)</f>
        <v>0</v>
      </c>
      <c r="H29" s="58"/>
      <c r="I29" s="404">
        <f>SUM(I10:I17)</f>
        <v>0</v>
      </c>
      <c r="J29" s="406">
        <f>SUM(J10:J17)</f>
        <v>0</v>
      </c>
      <c r="K29" s="58"/>
      <c r="L29" s="404">
        <f>SUM(L10:L17)</f>
        <v>0</v>
      </c>
      <c r="M29" s="408">
        <f>SUM(M10:M17)</f>
        <v>0</v>
      </c>
      <c r="N29" s="408">
        <f>SUM(N10:N17)</f>
        <v>0</v>
      </c>
      <c r="O29" s="408">
        <f>SUM(O10:O17)</f>
        <v>0</v>
      </c>
      <c r="P29" s="408">
        <f>SUM(P10:P17)</f>
        <v>0</v>
      </c>
    </row>
    <row r="30" spans="1:16" ht="13.8" thickBot="1" x14ac:dyDescent="0.3">
      <c r="A30" s="416"/>
      <c r="B30" s="417"/>
      <c r="C30" s="417"/>
      <c r="D30" s="417"/>
      <c r="E30" s="417"/>
      <c r="F30" s="418"/>
      <c r="G30" s="407"/>
      <c r="H30" s="56"/>
      <c r="I30" s="405"/>
      <c r="J30" s="407"/>
      <c r="K30" s="56"/>
      <c r="L30" s="405"/>
      <c r="M30" s="409"/>
      <c r="N30" s="409"/>
      <c r="O30" s="409"/>
      <c r="P30" s="409"/>
    </row>
    <row r="31" spans="1:16" ht="13.8" thickTop="1" x14ac:dyDescent="0.25">
      <c r="M31" s="85" t="s">
        <v>238</v>
      </c>
      <c r="N31" s="86"/>
      <c r="O31" s="86"/>
      <c r="P31" s="85" t="s">
        <v>248</v>
      </c>
    </row>
    <row r="33" spans="1:16" x14ac:dyDescent="0.25">
      <c r="A33" s="368" t="s">
        <v>431</v>
      </c>
      <c r="B33" s="153"/>
      <c r="C33" s="153"/>
      <c r="D33" s="153"/>
      <c r="E33" s="153"/>
      <c r="F33" s="153"/>
      <c r="G33" s="153"/>
      <c r="H33" s="153"/>
      <c r="I33" s="153"/>
      <c r="J33" s="49"/>
      <c r="K33" s="49"/>
      <c r="L33" s="49"/>
      <c r="M33" s="49"/>
      <c r="N33" s="49"/>
      <c r="O33" s="49"/>
      <c r="P33" s="49"/>
    </row>
    <row r="34" spans="1:16" x14ac:dyDescent="0.25">
      <c r="A34" s="49" t="s">
        <v>430</v>
      </c>
      <c r="B34" s="49"/>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2:P2"/>
    <mergeCell ref="L29:L30"/>
    <mergeCell ref="G29:G30"/>
    <mergeCell ref="I29:I30"/>
    <mergeCell ref="P29:P30"/>
    <mergeCell ref="M29:M30"/>
    <mergeCell ref="A12:F12"/>
    <mergeCell ref="A23:F23"/>
    <mergeCell ref="N29:N30"/>
    <mergeCell ref="O29:O30"/>
    <mergeCell ref="A28:F28"/>
    <mergeCell ref="J29:J30"/>
    <mergeCell ref="A29:F30"/>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33:I33"/>
    <mergeCell ref="A16:F16"/>
    <mergeCell ref="A18:F18"/>
    <mergeCell ref="A25:F25"/>
    <mergeCell ref="A26:F26"/>
    <mergeCell ref="A19:F19"/>
    <mergeCell ref="A20:F20"/>
    <mergeCell ref="A27:F27"/>
    <mergeCell ref="A24:F24"/>
    <mergeCell ref="A21:F21"/>
    <mergeCell ref="A22:F22"/>
    <mergeCell ref="A17:F17"/>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67"/>
  <sheetViews>
    <sheetView showGridLines="0" topLeftCell="A32" zoomScaleNormal="100" workbookViewId="0">
      <selection activeCell="L44" sqref="L44"/>
    </sheetView>
  </sheetViews>
  <sheetFormatPr defaultRowHeight="13.2" x14ac:dyDescent="0.25"/>
  <cols>
    <col min="1" max="1" width="43.44140625" customWidth="1"/>
    <col min="2" max="2" width="14.33203125" customWidth="1"/>
    <col min="3" max="3" width="6.6640625" customWidth="1"/>
    <col min="4" max="4" width="14.33203125" customWidth="1"/>
    <col min="5" max="5" width="14.44140625" customWidth="1"/>
    <col min="6" max="6" width="9.33203125" customWidth="1"/>
    <col min="7" max="7" width="10.5546875" customWidth="1"/>
    <col min="8" max="8" width="9.44140625" customWidth="1"/>
    <col min="9" max="9" width="8.5546875" customWidth="1"/>
  </cols>
  <sheetData>
    <row r="1" spans="1:9" x14ac:dyDescent="0.25">
      <c r="A1" s="256" t="str">
        <f>'2.Balance Sheet'!A1</f>
        <v>ANNUAL STATEMENT FOR THE PERIOD ENDED:</v>
      </c>
      <c r="B1" s="258"/>
      <c r="C1" s="257" t="str">
        <f>'Title Page'!A5</f>
        <v>December 31, 2023</v>
      </c>
      <c r="D1" s="373"/>
      <c r="E1" s="20"/>
      <c r="F1" s="20"/>
      <c r="G1" s="20"/>
      <c r="H1" s="20"/>
      <c r="I1" s="19" t="s">
        <v>229</v>
      </c>
    </row>
    <row r="2" spans="1:9" ht="13.8" thickBot="1" x14ac:dyDescent="0.3">
      <c r="A2" s="401">
        <f>'2.Balance Sheet'!A2</f>
        <v>0</v>
      </c>
      <c r="B2" s="402"/>
      <c r="C2" s="402"/>
      <c r="D2" s="402"/>
      <c r="E2" s="402"/>
      <c r="F2" s="403"/>
      <c r="G2" s="403"/>
      <c r="H2" s="403"/>
      <c r="I2" s="403"/>
    </row>
    <row r="3" spans="1:9" ht="13.8" thickTop="1" x14ac:dyDescent="0.25">
      <c r="A3" s="375" t="s">
        <v>147</v>
      </c>
      <c r="B3" s="437"/>
      <c r="C3" s="437"/>
      <c r="D3" s="437"/>
      <c r="E3" s="437"/>
      <c r="F3" s="437"/>
      <c r="G3" s="437"/>
      <c r="H3" s="437"/>
      <c r="I3" s="438"/>
    </row>
    <row r="4" spans="1:9" ht="13.8" thickBot="1" x14ac:dyDescent="0.3">
      <c r="A4" s="439"/>
      <c r="B4" s="440"/>
      <c r="C4" s="440"/>
      <c r="D4" s="440"/>
      <c r="E4" s="440"/>
      <c r="F4" s="440"/>
      <c r="G4" s="440"/>
      <c r="H4" s="440"/>
      <c r="I4" s="441"/>
    </row>
    <row r="5" spans="1:9" ht="13.5" customHeight="1" thickTop="1" x14ac:dyDescent="0.25">
      <c r="A5" s="444" t="s">
        <v>381</v>
      </c>
      <c r="B5" s="445"/>
      <c r="C5" s="446"/>
      <c r="D5" s="423" t="s">
        <v>400</v>
      </c>
      <c r="E5" s="424"/>
      <c r="F5" s="423" t="s">
        <v>254</v>
      </c>
      <c r="G5" s="424"/>
      <c r="H5" s="423" t="s">
        <v>255</v>
      </c>
      <c r="I5" s="424"/>
    </row>
    <row r="6" spans="1:9" ht="13.5" customHeight="1" x14ac:dyDescent="0.25">
      <c r="A6" s="447"/>
      <c r="B6" s="448"/>
      <c r="C6" s="449"/>
      <c r="D6" s="425"/>
      <c r="E6" s="426"/>
      <c r="F6" s="425"/>
      <c r="G6" s="426"/>
      <c r="H6" s="425"/>
      <c r="I6" s="426"/>
    </row>
    <row r="7" spans="1:9" x14ac:dyDescent="0.25">
      <c r="A7" s="450"/>
      <c r="B7" s="448"/>
      <c r="C7" s="449"/>
      <c r="D7" s="425"/>
      <c r="E7" s="426"/>
      <c r="F7" s="425"/>
      <c r="G7" s="426"/>
      <c r="H7" s="425"/>
      <c r="I7" s="426"/>
    </row>
    <row r="8" spans="1:9" ht="13.8" thickBot="1" x14ac:dyDescent="0.3">
      <c r="A8" s="451"/>
      <c r="B8" s="452"/>
      <c r="C8" s="453"/>
      <c r="D8" s="427"/>
      <c r="E8" s="428"/>
      <c r="F8" s="427"/>
      <c r="G8" s="428"/>
      <c r="H8" s="427"/>
      <c r="I8" s="428"/>
    </row>
    <row r="9" spans="1:9" ht="40.799999999999997" thickTop="1" thickBot="1" x14ac:dyDescent="0.3">
      <c r="A9" s="436"/>
      <c r="B9" s="414"/>
      <c r="C9" s="415"/>
      <c r="D9" s="59" t="s">
        <v>168</v>
      </c>
      <c r="E9" s="60" t="s">
        <v>44</v>
      </c>
      <c r="F9" s="442"/>
      <c r="G9" s="443"/>
      <c r="H9" s="442"/>
      <c r="I9" s="443"/>
    </row>
    <row r="10" spans="1:9" ht="15" customHeight="1" thickTop="1" x14ac:dyDescent="0.25">
      <c r="A10" s="433" t="s">
        <v>153</v>
      </c>
      <c r="B10" s="434"/>
      <c r="C10" s="435"/>
      <c r="D10" s="71"/>
      <c r="E10" s="74"/>
      <c r="F10" s="419"/>
      <c r="G10" s="420"/>
      <c r="H10" s="419"/>
      <c r="I10" s="420"/>
    </row>
    <row r="11" spans="1:9" ht="15" customHeight="1" x14ac:dyDescent="0.25">
      <c r="A11" s="114" t="s">
        <v>149</v>
      </c>
      <c r="B11" s="113" t="s">
        <v>382</v>
      </c>
      <c r="C11" s="70" t="s">
        <v>152</v>
      </c>
      <c r="D11" s="72"/>
      <c r="E11" s="75"/>
      <c r="F11" s="419"/>
      <c r="G11" s="420"/>
      <c r="H11" s="419"/>
      <c r="I11" s="420"/>
    </row>
    <row r="12" spans="1:9" ht="15" customHeight="1" x14ac:dyDescent="0.25">
      <c r="A12" s="109"/>
      <c r="B12" s="102"/>
      <c r="C12" s="116"/>
      <c r="D12" s="72"/>
      <c r="E12" s="75"/>
      <c r="F12" s="421"/>
      <c r="G12" s="422"/>
      <c r="H12" s="419"/>
      <c r="I12" s="420"/>
    </row>
    <row r="13" spans="1:9" ht="15" customHeight="1" x14ac:dyDescent="0.25">
      <c r="A13" s="106"/>
      <c r="B13" s="100"/>
      <c r="C13" s="117"/>
      <c r="D13" s="72"/>
      <c r="E13" s="75"/>
      <c r="F13" s="421"/>
      <c r="G13" s="422"/>
      <c r="H13" s="421"/>
      <c r="I13" s="422"/>
    </row>
    <row r="14" spans="1:9" ht="15" customHeight="1" x14ac:dyDescent="0.25">
      <c r="A14" s="106"/>
      <c r="B14" s="100"/>
      <c r="C14" s="117"/>
      <c r="D14" s="72"/>
      <c r="E14" s="75"/>
      <c r="F14" s="421"/>
      <c r="G14" s="422"/>
      <c r="H14" s="421"/>
      <c r="I14" s="422"/>
    </row>
    <row r="15" spans="1:9" ht="15" customHeight="1" x14ac:dyDescent="0.25">
      <c r="A15" s="106"/>
      <c r="B15" s="100"/>
      <c r="C15" s="117"/>
      <c r="D15" s="72"/>
      <c r="E15" s="75"/>
      <c r="F15" s="421"/>
      <c r="G15" s="422"/>
      <c r="H15" s="421"/>
      <c r="I15" s="422"/>
    </row>
    <row r="16" spans="1:9" ht="15" customHeight="1" x14ac:dyDescent="0.25">
      <c r="A16" s="106"/>
      <c r="B16" s="100"/>
      <c r="C16" s="117"/>
      <c r="D16" s="72"/>
      <c r="E16" s="75"/>
      <c r="F16" s="421"/>
      <c r="G16" s="422"/>
      <c r="H16" s="421"/>
      <c r="I16" s="422"/>
    </row>
    <row r="17" spans="1:9" ht="15" customHeight="1" x14ac:dyDescent="0.25">
      <c r="A17" s="106"/>
      <c r="B17" s="100"/>
      <c r="C17" s="117"/>
      <c r="D17" s="72"/>
      <c r="E17" s="75"/>
      <c r="F17" s="419"/>
      <c r="G17" s="420"/>
      <c r="H17" s="419"/>
      <c r="I17" s="420"/>
    </row>
    <row r="18" spans="1:9" ht="15" customHeight="1" x14ac:dyDescent="0.25">
      <c r="A18" s="106"/>
      <c r="B18" s="100"/>
      <c r="C18" s="117"/>
      <c r="D18" s="72"/>
      <c r="E18" s="75"/>
      <c r="F18" s="419"/>
      <c r="G18" s="420"/>
      <c r="H18" s="419"/>
      <c r="I18" s="420"/>
    </row>
    <row r="19" spans="1:9" ht="15" customHeight="1" x14ac:dyDescent="0.25">
      <c r="A19" s="106"/>
      <c r="B19" s="100"/>
      <c r="C19" s="117"/>
      <c r="D19" s="72"/>
      <c r="E19" s="75"/>
      <c r="F19" s="421"/>
      <c r="G19" s="422"/>
      <c r="H19" s="421"/>
      <c r="I19" s="422"/>
    </row>
    <row r="20" spans="1:9" ht="15" customHeight="1" x14ac:dyDescent="0.25">
      <c r="A20" s="115"/>
      <c r="B20" s="101"/>
      <c r="C20" s="118"/>
      <c r="D20" s="72"/>
      <c r="E20" s="75"/>
      <c r="F20" s="421"/>
      <c r="G20" s="422"/>
      <c r="H20" s="421"/>
      <c r="I20" s="422"/>
    </row>
    <row r="21" spans="1:9" ht="15" customHeight="1" x14ac:dyDescent="0.25">
      <c r="A21" s="433" t="s">
        <v>154</v>
      </c>
      <c r="B21" s="434"/>
      <c r="C21" s="435"/>
      <c r="D21" s="72"/>
      <c r="E21" s="75"/>
      <c r="F21" s="421"/>
      <c r="G21" s="422"/>
      <c r="H21" s="421"/>
      <c r="I21" s="422"/>
    </row>
    <row r="22" spans="1:9" ht="15" customHeight="1" x14ac:dyDescent="0.25">
      <c r="A22" s="110" t="s">
        <v>149</v>
      </c>
      <c r="B22" s="119" t="s">
        <v>382</v>
      </c>
      <c r="C22" s="70" t="s">
        <v>152</v>
      </c>
      <c r="D22" s="72"/>
      <c r="E22" s="75"/>
      <c r="F22" s="421"/>
      <c r="G22" s="422"/>
      <c r="H22" s="421"/>
      <c r="I22" s="422"/>
    </row>
    <row r="23" spans="1:9" ht="15" customHeight="1" x14ac:dyDescent="0.25">
      <c r="A23" s="109"/>
      <c r="B23" s="105"/>
      <c r="C23" s="82"/>
      <c r="D23" s="72"/>
      <c r="E23" s="75"/>
      <c r="F23" s="421"/>
      <c r="G23" s="422"/>
      <c r="H23" s="421"/>
      <c r="I23" s="422"/>
    </row>
    <row r="24" spans="1:9" ht="15" customHeight="1" x14ac:dyDescent="0.25">
      <c r="A24" s="106"/>
      <c r="B24" s="103"/>
      <c r="C24" s="83"/>
      <c r="D24" s="72"/>
      <c r="E24" s="75"/>
      <c r="F24" s="421"/>
      <c r="G24" s="422"/>
      <c r="H24" s="421"/>
      <c r="I24" s="422"/>
    </row>
    <row r="25" spans="1:9" ht="15" customHeight="1" x14ac:dyDescent="0.25">
      <c r="A25" s="106"/>
      <c r="B25" s="103"/>
      <c r="C25" s="83"/>
      <c r="D25" s="72"/>
      <c r="E25" s="75"/>
      <c r="F25" s="421"/>
      <c r="G25" s="422"/>
      <c r="H25" s="421"/>
      <c r="I25" s="422"/>
    </row>
    <row r="26" spans="1:9" ht="15" customHeight="1" x14ac:dyDescent="0.25">
      <c r="A26" s="106"/>
      <c r="B26" s="103"/>
      <c r="C26" s="83"/>
      <c r="D26" s="72"/>
      <c r="E26" s="75"/>
      <c r="F26" s="421"/>
      <c r="G26" s="422"/>
      <c r="H26" s="421"/>
      <c r="I26" s="422"/>
    </row>
    <row r="27" spans="1:9" ht="15" customHeight="1" x14ac:dyDescent="0.25">
      <c r="A27" s="106"/>
      <c r="B27" s="103"/>
      <c r="C27" s="83"/>
      <c r="D27" s="72"/>
      <c r="E27" s="75"/>
      <c r="F27" s="421"/>
      <c r="G27" s="422"/>
      <c r="H27" s="421"/>
      <c r="I27" s="422"/>
    </row>
    <row r="28" spans="1:9" ht="15" customHeight="1" x14ac:dyDescent="0.25">
      <c r="A28" s="106"/>
      <c r="B28" s="103"/>
      <c r="C28" s="83"/>
      <c r="D28" s="72"/>
      <c r="E28" s="75"/>
      <c r="F28" s="421"/>
      <c r="G28" s="422"/>
      <c r="H28" s="421"/>
      <c r="I28" s="422"/>
    </row>
    <row r="29" spans="1:9" ht="15" customHeight="1" x14ac:dyDescent="0.25">
      <c r="A29" s="106"/>
      <c r="B29" s="103"/>
      <c r="C29" s="83"/>
      <c r="D29" s="72"/>
      <c r="E29" s="75"/>
      <c r="F29" s="421"/>
      <c r="G29" s="422"/>
      <c r="H29" s="421"/>
      <c r="I29" s="422"/>
    </row>
    <row r="30" spans="1:9" ht="15" customHeight="1" thickBot="1" x14ac:dyDescent="0.3">
      <c r="A30" s="107"/>
      <c r="B30" s="108"/>
      <c r="C30" s="84"/>
      <c r="D30" s="73"/>
      <c r="E30" s="76"/>
      <c r="F30" s="429"/>
      <c r="G30" s="430"/>
      <c r="H30" s="429"/>
      <c r="I30" s="430"/>
    </row>
    <row r="31" spans="1:9" ht="13.8" thickTop="1" x14ac:dyDescent="0.25">
      <c r="A31" s="436" t="s">
        <v>157</v>
      </c>
      <c r="B31" s="414"/>
      <c r="C31" s="415"/>
      <c r="D31" s="459">
        <f>SUM(D10:D30)</f>
        <v>0</v>
      </c>
      <c r="E31" s="459">
        <f>SUM(E10:E30)</f>
        <v>0</v>
      </c>
      <c r="F31" s="406">
        <f>SUM(F10:G30)</f>
        <v>0</v>
      </c>
      <c r="G31" s="404"/>
      <c r="H31" s="406">
        <f>SUM(H10:I30)</f>
        <v>0</v>
      </c>
      <c r="I31" s="404"/>
    </row>
    <row r="32" spans="1:9" ht="13.8" thickBot="1" x14ac:dyDescent="0.3">
      <c r="A32" s="416"/>
      <c r="B32" s="417"/>
      <c r="C32" s="418"/>
      <c r="D32" s="460"/>
      <c r="E32" s="460"/>
      <c r="F32" s="407"/>
      <c r="G32" s="405"/>
      <c r="H32" s="407"/>
      <c r="I32" s="405"/>
    </row>
    <row r="33" spans="1:9" ht="13.8" thickTop="1" x14ac:dyDescent="0.25">
      <c r="F33" s="458" t="s">
        <v>253</v>
      </c>
      <c r="G33" s="458"/>
      <c r="I33" s="4"/>
    </row>
    <row r="34" spans="1:9" ht="13.8" thickBot="1" x14ac:dyDescent="0.3"/>
    <row r="35" spans="1:9" ht="13.8" thickTop="1" x14ac:dyDescent="0.25">
      <c r="A35" s="375" t="s">
        <v>155</v>
      </c>
      <c r="B35" s="437"/>
      <c r="C35" s="437"/>
      <c r="D35" s="437"/>
      <c r="E35" s="437"/>
      <c r="F35" s="437"/>
      <c r="G35" s="437"/>
      <c r="H35" s="437"/>
      <c r="I35" s="438"/>
    </row>
    <row r="36" spans="1:9" ht="13.8" thickBot="1" x14ac:dyDescent="0.3">
      <c r="A36" s="439"/>
      <c r="B36" s="440"/>
      <c r="C36" s="440"/>
      <c r="D36" s="440"/>
      <c r="E36" s="440"/>
      <c r="F36" s="440"/>
      <c r="G36" s="440"/>
      <c r="H36" s="440"/>
      <c r="I36" s="441"/>
    </row>
    <row r="37" spans="1:9" ht="13.5" customHeight="1" thickTop="1" x14ac:dyDescent="0.25">
      <c r="A37" s="444" t="s">
        <v>151</v>
      </c>
      <c r="B37" s="445"/>
      <c r="C37" s="446"/>
      <c r="D37" s="463" t="s">
        <v>406</v>
      </c>
      <c r="E37" s="464"/>
      <c r="F37" s="423" t="s">
        <v>257</v>
      </c>
      <c r="G37" s="424"/>
      <c r="H37" s="423" t="s">
        <v>256</v>
      </c>
      <c r="I37" s="424"/>
    </row>
    <row r="38" spans="1:9" ht="13.5" customHeight="1" x14ac:dyDescent="0.25">
      <c r="A38" s="447"/>
      <c r="B38" s="448"/>
      <c r="C38" s="449"/>
      <c r="D38" s="465"/>
      <c r="E38" s="466"/>
      <c r="F38" s="425"/>
      <c r="G38" s="426"/>
      <c r="H38" s="425"/>
      <c r="I38" s="426"/>
    </row>
    <row r="39" spans="1:9" x14ac:dyDescent="0.25">
      <c r="A39" s="450"/>
      <c r="B39" s="448"/>
      <c r="C39" s="449"/>
      <c r="D39" s="465"/>
      <c r="E39" s="466"/>
      <c r="F39" s="425"/>
      <c r="G39" s="426"/>
      <c r="H39" s="425"/>
      <c r="I39" s="426"/>
    </row>
    <row r="40" spans="1:9" ht="13.8" thickBot="1" x14ac:dyDescent="0.3">
      <c r="A40" s="451"/>
      <c r="B40" s="452"/>
      <c r="C40" s="453"/>
      <c r="D40" s="467"/>
      <c r="E40" s="468"/>
      <c r="F40" s="427"/>
      <c r="G40" s="428"/>
      <c r="H40" s="427"/>
      <c r="I40" s="428"/>
    </row>
    <row r="41" spans="1:9" ht="40.799999999999997" thickTop="1" thickBot="1" x14ac:dyDescent="0.3">
      <c r="A41" s="436"/>
      <c r="B41" s="414"/>
      <c r="C41" s="415"/>
      <c r="D41" s="59" t="s">
        <v>168</v>
      </c>
      <c r="E41" s="60" t="s">
        <v>44</v>
      </c>
      <c r="F41" s="431"/>
      <c r="G41" s="432"/>
      <c r="H41" s="431"/>
      <c r="I41" s="432"/>
    </row>
    <row r="42" spans="1:9" ht="15.75" customHeight="1" thickTop="1" x14ac:dyDescent="0.25">
      <c r="A42" s="433" t="s">
        <v>153</v>
      </c>
      <c r="B42" s="434"/>
      <c r="C42" s="435"/>
      <c r="D42" s="77"/>
      <c r="E42" s="78"/>
      <c r="F42" s="419"/>
      <c r="G42" s="420"/>
      <c r="H42" s="419"/>
      <c r="I42" s="420"/>
    </row>
    <row r="43" spans="1:9" ht="15.75" customHeight="1" x14ac:dyDescent="0.25">
      <c r="A43" s="112" t="s">
        <v>149</v>
      </c>
      <c r="B43" s="119" t="s">
        <v>382</v>
      </c>
      <c r="C43" s="70" t="s">
        <v>152</v>
      </c>
      <c r="D43" s="79"/>
      <c r="E43" s="65"/>
      <c r="F43" s="419"/>
      <c r="G43" s="420"/>
      <c r="H43" s="419"/>
      <c r="I43" s="420"/>
    </row>
    <row r="44" spans="1:9" ht="15.75" customHeight="1" x14ac:dyDescent="0.25">
      <c r="A44" s="109"/>
      <c r="B44" s="105"/>
      <c r="C44" s="82"/>
      <c r="D44" s="79"/>
      <c r="E44" s="65"/>
      <c r="F44" s="421"/>
      <c r="G44" s="422"/>
      <c r="H44" s="419"/>
      <c r="I44" s="420"/>
    </row>
    <row r="45" spans="1:9" ht="15.75" customHeight="1" x14ac:dyDescent="0.25">
      <c r="A45" s="106"/>
      <c r="B45" s="103"/>
      <c r="C45" s="83"/>
      <c r="D45" s="79"/>
      <c r="E45" s="65"/>
      <c r="F45" s="469"/>
      <c r="G45" s="470"/>
      <c r="H45" s="469"/>
      <c r="I45" s="470"/>
    </row>
    <row r="46" spans="1:9" ht="15.75" customHeight="1" x14ac:dyDescent="0.25">
      <c r="A46" s="106"/>
      <c r="B46" s="103"/>
      <c r="C46" s="83"/>
      <c r="D46" s="79"/>
      <c r="E46" s="65"/>
      <c r="F46" s="454"/>
      <c r="G46" s="455"/>
      <c r="H46" s="454"/>
      <c r="I46" s="455"/>
    </row>
    <row r="47" spans="1:9" ht="15.75" customHeight="1" x14ac:dyDescent="0.25">
      <c r="A47" s="106"/>
      <c r="B47" s="103"/>
      <c r="C47" s="83"/>
      <c r="D47" s="79"/>
      <c r="E47" s="65"/>
      <c r="F47" s="454"/>
      <c r="G47" s="455"/>
      <c r="H47" s="454"/>
      <c r="I47" s="455"/>
    </row>
    <row r="48" spans="1:9" ht="15.75" customHeight="1" x14ac:dyDescent="0.25">
      <c r="A48" s="106"/>
      <c r="B48" s="103"/>
      <c r="C48" s="83"/>
      <c r="D48" s="79"/>
      <c r="E48" s="65"/>
      <c r="F48" s="454"/>
      <c r="G48" s="455"/>
      <c r="H48" s="454"/>
      <c r="I48" s="455"/>
    </row>
    <row r="49" spans="1:9" ht="15.75" customHeight="1" x14ac:dyDescent="0.25">
      <c r="A49" s="106"/>
      <c r="B49" s="103"/>
      <c r="C49" s="83"/>
      <c r="D49" s="79"/>
      <c r="E49" s="65"/>
      <c r="F49" s="456"/>
      <c r="G49" s="457"/>
      <c r="H49" s="456"/>
      <c r="I49" s="457"/>
    </row>
    <row r="50" spans="1:9" ht="15.75" customHeight="1" x14ac:dyDescent="0.25">
      <c r="A50" s="106"/>
      <c r="B50" s="103"/>
      <c r="C50" s="83"/>
      <c r="D50" s="79"/>
      <c r="E50" s="65"/>
      <c r="F50" s="456"/>
      <c r="G50" s="457"/>
      <c r="H50" s="456"/>
      <c r="I50" s="457"/>
    </row>
    <row r="51" spans="1:9" ht="15.75" customHeight="1" x14ac:dyDescent="0.25">
      <c r="A51" s="106"/>
      <c r="B51" s="103"/>
      <c r="C51" s="83"/>
      <c r="D51" s="79"/>
      <c r="E51" s="65"/>
      <c r="F51" s="454"/>
      <c r="G51" s="455"/>
      <c r="H51" s="454"/>
      <c r="I51" s="455"/>
    </row>
    <row r="52" spans="1:9" ht="15.75" customHeight="1" x14ac:dyDescent="0.25">
      <c r="A52" s="111"/>
      <c r="B52" s="104"/>
      <c r="C52" s="87"/>
      <c r="D52" s="79"/>
      <c r="E52" s="65"/>
      <c r="F52" s="454"/>
      <c r="G52" s="455"/>
      <c r="H52" s="454"/>
      <c r="I52" s="455"/>
    </row>
    <row r="53" spans="1:9" x14ac:dyDescent="0.25">
      <c r="A53" s="433" t="s">
        <v>154</v>
      </c>
      <c r="B53" s="434"/>
      <c r="C53" s="435"/>
      <c r="D53" s="62"/>
      <c r="E53" s="65"/>
      <c r="F53" s="454"/>
      <c r="G53" s="455"/>
      <c r="H53" s="454"/>
      <c r="I53" s="455"/>
    </row>
    <row r="54" spans="1:9" x14ac:dyDescent="0.25">
      <c r="A54" s="110" t="s">
        <v>149</v>
      </c>
      <c r="B54" s="119" t="s">
        <v>382</v>
      </c>
      <c r="C54" s="70" t="s">
        <v>152</v>
      </c>
      <c r="D54" s="62"/>
      <c r="E54" s="65"/>
      <c r="F54" s="454"/>
      <c r="G54" s="455"/>
      <c r="H54" s="454"/>
      <c r="I54" s="455"/>
    </row>
    <row r="55" spans="1:9" ht="15.75" customHeight="1" x14ac:dyDescent="0.25">
      <c r="A55" s="109"/>
      <c r="B55" s="105"/>
      <c r="C55" s="82"/>
      <c r="D55" s="62"/>
      <c r="E55" s="65"/>
      <c r="F55" s="454"/>
      <c r="G55" s="455"/>
      <c r="H55" s="454"/>
      <c r="I55" s="455"/>
    </row>
    <row r="56" spans="1:9" ht="15.75" customHeight="1" x14ac:dyDescent="0.25">
      <c r="A56" s="106"/>
      <c r="B56" s="103"/>
      <c r="C56" s="83"/>
      <c r="D56" s="62"/>
      <c r="E56" s="65"/>
      <c r="F56" s="454"/>
      <c r="G56" s="455"/>
      <c r="H56" s="454"/>
      <c r="I56" s="455"/>
    </row>
    <row r="57" spans="1:9" ht="15.75" customHeight="1" x14ac:dyDescent="0.25">
      <c r="A57" s="106"/>
      <c r="B57" s="103"/>
      <c r="C57" s="83"/>
      <c r="D57" s="62"/>
      <c r="E57" s="65"/>
      <c r="F57" s="454"/>
      <c r="G57" s="455"/>
      <c r="H57" s="454"/>
      <c r="I57" s="455"/>
    </row>
    <row r="58" spans="1:9" ht="15.75" customHeight="1" x14ac:dyDescent="0.25">
      <c r="A58" s="106"/>
      <c r="B58" s="103"/>
      <c r="C58" s="83"/>
      <c r="D58" s="62"/>
      <c r="E58" s="65"/>
      <c r="F58" s="454"/>
      <c r="G58" s="455"/>
      <c r="H58" s="454"/>
      <c r="I58" s="455"/>
    </row>
    <row r="59" spans="1:9" ht="15.75" customHeight="1" x14ac:dyDescent="0.25">
      <c r="A59" s="106"/>
      <c r="B59" s="103"/>
      <c r="C59" s="83"/>
      <c r="D59" s="62"/>
      <c r="E59" s="65"/>
      <c r="F59" s="454"/>
      <c r="G59" s="455"/>
      <c r="H59" s="454"/>
      <c r="I59" s="455"/>
    </row>
    <row r="60" spans="1:9" ht="15.75" customHeight="1" x14ac:dyDescent="0.25">
      <c r="A60" s="106"/>
      <c r="B60" s="103"/>
      <c r="C60" s="83"/>
      <c r="D60" s="62"/>
      <c r="E60" s="65"/>
      <c r="F60" s="454"/>
      <c r="G60" s="455"/>
      <c r="H60" s="454"/>
      <c r="I60" s="455"/>
    </row>
    <row r="61" spans="1:9" ht="15.75" customHeight="1" x14ac:dyDescent="0.25">
      <c r="A61" s="106"/>
      <c r="B61" s="103"/>
      <c r="C61" s="83"/>
      <c r="D61" s="62"/>
      <c r="E61" s="65"/>
      <c r="F61" s="454"/>
      <c r="G61" s="455"/>
      <c r="H61" s="454"/>
      <c r="I61" s="455"/>
    </row>
    <row r="62" spans="1:9" ht="15.75" customHeight="1" thickBot="1" x14ac:dyDescent="0.3">
      <c r="A62" s="107"/>
      <c r="B62" s="108"/>
      <c r="C62" s="84"/>
      <c r="D62" s="63"/>
      <c r="E62" s="66"/>
      <c r="F62" s="461"/>
      <c r="G62" s="462"/>
      <c r="H62" s="461"/>
      <c r="I62" s="462"/>
    </row>
    <row r="63" spans="1:9" ht="13.8" thickTop="1" x14ac:dyDescent="0.25">
      <c r="A63" s="436" t="s">
        <v>157</v>
      </c>
      <c r="B63" s="414"/>
      <c r="C63" s="415"/>
      <c r="D63" s="459">
        <f>SUM(D42:D62)</f>
        <v>0</v>
      </c>
      <c r="E63" s="459">
        <f>SUM(E42:E62)</f>
        <v>0</v>
      </c>
      <c r="F63" s="406">
        <f>SUM(F42:G62)</f>
        <v>0</v>
      </c>
      <c r="G63" s="404"/>
      <c r="H63" s="406">
        <f>SUM(H42:I62)</f>
        <v>0</v>
      </c>
      <c r="I63" s="404"/>
    </row>
    <row r="64" spans="1:9" ht="13.8" thickBot="1" x14ac:dyDescent="0.3">
      <c r="A64" s="416"/>
      <c r="B64" s="417"/>
      <c r="C64" s="418"/>
      <c r="D64" s="460"/>
      <c r="E64" s="460"/>
      <c r="F64" s="407"/>
      <c r="G64" s="405"/>
      <c r="H64" s="407"/>
      <c r="I64" s="405"/>
    </row>
    <row r="65" spans="1:9" ht="13.8" thickTop="1" x14ac:dyDescent="0.25">
      <c r="D65" s="458" t="s">
        <v>258</v>
      </c>
      <c r="E65" s="458"/>
      <c r="F65" s="458" t="s">
        <v>259</v>
      </c>
      <c r="G65" s="458"/>
    </row>
    <row r="66" spans="1:9" x14ac:dyDescent="0.25">
      <c r="A66" s="368" t="s">
        <v>156</v>
      </c>
      <c r="B66" s="153"/>
      <c r="C66" s="153"/>
      <c r="D66" s="153"/>
      <c r="E66" s="153"/>
      <c r="F66" s="153"/>
      <c r="G66" s="153"/>
      <c r="H66" s="153"/>
      <c r="I66" s="153"/>
    </row>
    <row r="67" spans="1:9" x14ac:dyDescent="0.25">
      <c r="D67" s="49"/>
      <c r="E67" s="49"/>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 ref="H29:I29"/>
    <mergeCell ref="H37:I40"/>
    <mergeCell ref="A35:I36"/>
    <mergeCell ref="A31:C32"/>
    <mergeCell ref="F28:G28"/>
    <mergeCell ref="D31:D32"/>
    <mergeCell ref="E31:E32"/>
    <mergeCell ref="F41:G41"/>
    <mergeCell ref="A41:C41"/>
    <mergeCell ref="F33:G33"/>
    <mergeCell ref="F31:G32"/>
    <mergeCell ref="H60:I60"/>
    <mergeCell ref="H59:I59"/>
    <mergeCell ref="H51:I51"/>
    <mergeCell ref="H55:I55"/>
    <mergeCell ref="H54:I54"/>
    <mergeCell ref="H52:I52"/>
    <mergeCell ref="H53:I53"/>
    <mergeCell ref="F53:G53"/>
    <mergeCell ref="F54:G54"/>
    <mergeCell ref="F55:G55"/>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A1:B1"/>
    <mergeCell ref="C1:D1"/>
    <mergeCell ref="A2:I2"/>
    <mergeCell ref="A9:C9"/>
    <mergeCell ref="H5:I8"/>
    <mergeCell ref="A3:I4"/>
    <mergeCell ref="F9:G9"/>
    <mergeCell ref="D5:E8"/>
    <mergeCell ref="F5:G8"/>
    <mergeCell ref="A5:C8"/>
    <mergeCell ref="H9:I9"/>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s>
  <phoneticPr fontId="0" type="noConversion"/>
  <pageMargins left="0.75" right="0.75" top="1" bottom="1" header="0.5" footer="0.5"/>
  <pageSetup paperSize="5" scale="6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O'Donnell, Sean (DISB)</cp:lastModifiedBy>
  <cp:lastPrinted>2023-11-28T14:45:41Z</cp:lastPrinted>
  <dcterms:created xsi:type="dcterms:W3CDTF">2003-01-07T20:56:41Z</dcterms:created>
  <dcterms:modified xsi:type="dcterms:W3CDTF">2023-12-07T20:06:19Z</dcterms:modified>
</cp:coreProperties>
</file>